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960" yWindow="0" windowWidth="32500" windowHeight="19920" tabRatio="675"/>
  </bookViews>
  <sheets>
    <sheet name="기록없는것 제외한 최종(이름순)" sheetId="9" r:id="rId1"/>
  </sheets>
  <definedNames>
    <definedName name="_xlnm._FilterDatabase" localSheetId="0" hidden="1">'기록없는것 제외한 최종(이름순)'!$A$1:$AM$48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1" i="9" l="1"/>
  <c r="S11" i="9"/>
  <c r="R31" i="9"/>
  <c r="S31" i="9"/>
  <c r="R19" i="9"/>
  <c r="S19" i="9"/>
  <c r="R12" i="9"/>
  <c r="S12" i="9"/>
  <c r="R13" i="9"/>
  <c r="S13" i="9"/>
  <c r="R14" i="9"/>
  <c r="S14" i="9"/>
  <c r="P30" i="9"/>
  <c r="Q30" i="9"/>
  <c r="AB38" i="9"/>
  <c r="AB15" i="9"/>
  <c r="T14" i="9"/>
  <c r="AC14" i="9"/>
  <c r="T12" i="9"/>
  <c r="AC12" i="9"/>
  <c r="T31" i="9"/>
  <c r="AC31" i="9"/>
  <c r="T13" i="9"/>
  <c r="AC13" i="9"/>
  <c r="T19" i="9"/>
  <c r="AC19" i="9"/>
  <c r="T11" i="9"/>
  <c r="AC11" i="9"/>
  <c r="R11" i="9"/>
  <c r="AA36" i="9"/>
  <c r="Q5" i="9"/>
  <c r="S5" i="9"/>
  <c r="Q34" i="9"/>
  <c r="S34" i="9"/>
  <c r="Q21" i="9"/>
  <c r="S21" i="9"/>
  <c r="Q41" i="9"/>
  <c r="S41" i="9"/>
  <c r="Q8" i="9"/>
  <c r="S8" i="9"/>
  <c r="Q18" i="9"/>
  <c r="S18" i="9"/>
  <c r="Q6" i="9"/>
  <c r="S6" i="9"/>
  <c r="Q35" i="9"/>
  <c r="S35" i="9"/>
  <c r="Q4" i="9"/>
  <c r="S4" i="9"/>
  <c r="Q15" i="9"/>
  <c r="S15" i="9"/>
  <c r="Q37" i="9"/>
  <c r="S37" i="9"/>
  <c r="P40" i="9"/>
  <c r="P38" i="9"/>
  <c r="Q38" i="9"/>
  <c r="P24" i="9"/>
  <c r="Q24" i="9"/>
  <c r="P44" i="9"/>
  <c r="Q44" i="9"/>
  <c r="S44" i="9"/>
  <c r="P36" i="9"/>
  <c r="Q36" i="9"/>
  <c r="S36" i="9"/>
  <c r="P25" i="9"/>
  <c r="Q25" i="9"/>
  <c r="P17" i="9"/>
  <c r="Q17" i="9"/>
  <c r="P23" i="9"/>
  <c r="Q23" i="9"/>
  <c r="S23" i="9"/>
  <c r="P20" i="9"/>
  <c r="Q20" i="9"/>
  <c r="S20" i="9"/>
  <c r="P27" i="9"/>
  <c r="Q27" i="9"/>
  <c r="P28" i="9"/>
  <c r="Q28" i="9"/>
  <c r="S28" i="9"/>
  <c r="P45" i="9"/>
  <c r="Q45" i="9"/>
  <c r="P29" i="9"/>
  <c r="Q29" i="9"/>
  <c r="S29" i="9"/>
  <c r="P43" i="9"/>
  <c r="Q43" i="9"/>
  <c r="S43" i="9"/>
  <c r="P10" i="9"/>
  <c r="Q10" i="9"/>
  <c r="P26" i="9"/>
  <c r="Q26" i="9"/>
  <c r="S26" i="9"/>
  <c r="P33" i="9"/>
  <c r="Q33" i="9"/>
  <c r="P16" i="9"/>
  <c r="Q16" i="9"/>
  <c r="P42" i="9"/>
  <c r="Q42" i="9"/>
  <c r="S42" i="9"/>
  <c r="P3" i="9"/>
  <c r="Q3" i="9"/>
  <c r="P9" i="9"/>
  <c r="Q9" i="9"/>
  <c r="P22" i="9"/>
  <c r="Q22" i="9"/>
  <c r="P32" i="9"/>
  <c r="Q32" i="9"/>
  <c r="P7" i="9"/>
  <c r="Q7" i="9"/>
  <c r="P39" i="9"/>
  <c r="Q39" i="9"/>
  <c r="T44" i="9"/>
  <c r="AC44" i="9"/>
  <c r="T37" i="9"/>
  <c r="AC37" i="9"/>
  <c r="T21" i="9"/>
  <c r="AC21" i="9"/>
  <c r="T28" i="9"/>
  <c r="AC28" i="9"/>
  <c r="T20" i="9"/>
  <c r="AC20" i="9"/>
  <c r="T36" i="9"/>
  <c r="AC36" i="9"/>
  <c r="T6" i="9"/>
  <c r="AC6" i="9"/>
  <c r="T8" i="9"/>
  <c r="AC8" i="9"/>
  <c r="T34" i="9"/>
  <c r="AC34" i="9"/>
  <c r="T5" i="9"/>
  <c r="AC5" i="9"/>
  <c r="T43" i="9"/>
  <c r="AC43" i="9"/>
  <c r="T29" i="9"/>
  <c r="AC29" i="9"/>
  <c r="T23" i="9"/>
  <c r="AC23" i="9"/>
  <c r="T18" i="9"/>
  <c r="AC18" i="9"/>
  <c r="T42" i="9"/>
  <c r="AC42" i="9"/>
  <c r="T26" i="9"/>
  <c r="AC26" i="9"/>
  <c r="T15" i="9"/>
  <c r="AC15" i="9"/>
  <c r="T4" i="9"/>
  <c r="AC4" i="9"/>
  <c r="T35" i="9"/>
  <c r="AC35" i="9"/>
  <c r="T41" i="9"/>
  <c r="AC41" i="9"/>
  <c r="Q40" i="9"/>
  <c r="S40" i="9"/>
  <c r="S25" i="9"/>
  <c r="R25" i="9"/>
  <c r="S24" i="9"/>
  <c r="R24" i="9"/>
  <c r="S39" i="9"/>
  <c r="R39" i="9"/>
  <c r="S32" i="9"/>
  <c r="R32" i="9"/>
  <c r="S9" i="9"/>
  <c r="R9" i="9"/>
  <c r="S33" i="9"/>
  <c r="R33" i="9"/>
  <c r="S10" i="9"/>
  <c r="R10" i="9"/>
  <c r="S45" i="9"/>
  <c r="R45" i="9"/>
  <c r="S27" i="9"/>
  <c r="R27" i="9"/>
  <c r="S17" i="9"/>
  <c r="R17" i="9"/>
  <c r="S38" i="9"/>
  <c r="R38" i="9"/>
  <c r="S7" i="9"/>
  <c r="R7" i="9"/>
  <c r="S3" i="9"/>
  <c r="R3" i="9"/>
  <c r="S30" i="9"/>
  <c r="R30" i="9"/>
  <c r="S22" i="9"/>
  <c r="R22" i="9"/>
  <c r="S16" i="9"/>
  <c r="R16" i="9"/>
  <c r="R6" i="9"/>
  <c r="R4" i="9"/>
  <c r="R18" i="9"/>
  <c r="R43" i="9"/>
  <c r="R29" i="9"/>
  <c r="R28" i="9"/>
  <c r="R20" i="9"/>
  <c r="R36" i="9"/>
  <c r="R35" i="9"/>
  <c r="R41" i="9"/>
  <c r="R42" i="9"/>
  <c r="R5" i="9"/>
  <c r="R26" i="9"/>
  <c r="R23" i="9"/>
  <c r="R44" i="9"/>
  <c r="R15" i="9"/>
  <c r="R21" i="9"/>
  <c r="R37" i="9"/>
  <c r="R8" i="9"/>
  <c r="R34" i="9"/>
  <c r="AB8" i="9"/>
  <c r="AB41" i="9"/>
  <c r="AB37" i="9"/>
  <c r="AB23" i="9"/>
  <c r="AB6" i="9"/>
  <c r="AB20" i="9"/>
  <c r="AB44" i="9"/>
  <c r="AB24" i="9"/>
  <c r="AB28" i="9"/>
  <c r="AB33" i="9"/>
  <c r="AB45" i="9"/>
  <c r="AB17" i="9"/>
  <c r="AB18" i="9"/>
  <c r="AB43" i="9"/>
  <c r="AB10" i="9"/>
  <c r="AB21" i="9"/>
  <c r="AB11" i="9"/>
  <c r="AB31" i="9"/>
  <c r="AB19" i="9"/>
  <c r="AB12" i="9"/>
  <c r="AB13" i="9"/>
  <c r="AB14" i="9"/>
  <c r="AB3" i="9"/>
  <c r="AB34" i="9"/>
  <c r="AB4" i="9"/>
  <c r="AB5" i="9"/>
  <c r="AB35" i="9"/>
  <c r="AB16" i="9"/>
  <c r="AB36" i="9"/>
  <c r="AB32" i="9"/>
  <c r="AB39" i="9"/>
  <c r="AB40" i="9"/>
  <c r="AB22" i="9"/>
  <c r="AB9" i="9"/>
  <c r="AB25" i="9"/>
  <c r="AB26" i="9"/>
  <c r="AB27" i="9"/>
  <c r="AB29" i="9"/>
  <c r="AB42" i="9"/>
  <c r="AB30" i="9"/>
  <c r="AA8" i="9"/>
  <c r="AA41" i="9"/>
  <c r="AA37" i="9"/>
  <c r="AA23" i="9"/>
  <c r="AA6" i="9"/>
  <c r="AA20" i="9"/>
  <c r="AA44" i="9"/>
  <c r="AA24" i="9"/>
  <c r="AA28" i="9"/>
  <c r="AA33" i="9"/>
  <c r="AA45" i="9"/>
  <c r="AA17" i="9"/>
  <c r="AA38" i="9"/>
  <c r="AA18" i="9"/>
  <c r="AA43" i="9"/>
  <c r="AA10" i="9"/>
  <c r="AA21" i="9"/>
  <c r="AA11" i="9"/>
  <c r="AA31" i="9"/>
  <c r="AA19" i="9"/>
  <c r="AA12" i="9"/>
  <c r="AA13" i="9"/>
  <c r="AA14" i="9"/>
  <c r="AA15" i="9"/>
  <c r="AA3" i="9"/>
  <c r="AA34" i="9"/>
  <c r="AA4" i="9"/>
  <c r="AA5" i="9"/>
  <c r="AA35" i="9"/>
  <c r="AA16" i="9"/>
  <c r="AA32" i="9"/>
  <c r="AA39" i="9"/>
  <c r="AA40" i="9"/>
  <c r="AA22" i="9"/>
  <c r="AA9" i="9"/>
  <c r="AA25" i="9"/>
  <c r="AA26" i="9"/>
  <c r="AA27" i="9"/>
  <c r="AA29" i="9"/>
  <c r="AA42" i="9"/>
  <c r="AA30" i="9"/>
  <c r="R40" i="9"/>
  <c r="T7" i="9"/>
  <c r="AC7" i="9"/>
  <c r="T17" i="9"/>
  <c r="AC17" i="9"/>
  <c r="T27" i="9"/>
  <c r="AC27" i="9"/>
  <c r="T9" i="9"/>
  <c r="AC9" i="9"/>
  <c r="T32" i="9"/>
  <c r="AC32" i="9"/>
  <c r="T25" i="9"/>
  <c r="AC25" i="9"/>
  <c r="T40" i="9"/>
  <c r="AC40" i="9"/>
  <c r="T16" i="9"/>
  <c r="AC16" i="9"/>
  <c r="T22" i="9"/>
  <c r="AC22" i="9"/>
  <c r="T30" i="9"/>
  <c r="AC30" i="9"/>
  <c r="T3" i="9"/>
  <c r="AC3" i="9"/>
  <c r="T38" i="9"/>
  <c r="AC38" i="9"/>
  <c r="T45" i="9"/>
  <c r="AC45" i="9"/>
  <c r="T10" i="9"/>
  <c r="AC10" i="9"/>
  <c r="T33" i="9"/>
  <c r="AC33" i="9"/>
  <c r="T39" i="9"/>
  <c r="AC39" i="9"/>
  <c r="T24" i="9"/>
  <c r="AC24" i="9"/>
  <c r="AB7" i="9"/>
  <c r="AA7" i="9"/>
</calcChain>
</file>

<file path=xl/sharedStrings.xml><?xml version="1.0" encoding="utf-8"?>
<sst xmlns="http://schemas.openxmlformats.org/spreadsheetml/2006/main" count="522" uniqueCount="144">
  <si>
    <t>김나은</t>
  </si>
  <si>
    <t>김단비</t>
  </si>
  <si>
    <t>김승현</t>
  </si>
  <si>
    <t>김여원</t>
  </si>
  <si>
    <t>김충현</t>
  </si>
  <si>
    <t>김혜린</t>
  </si>
  <si>
    <t>김효산</t>
  </si>
  <si>
    <t>노현서</t>
  </si>
  <si>
    <t>문세웅</t>
  </si>
  <si>
    <t>백건영</t>
  </si>
  <si>
    <t>서태환</t>
  </si>
  <si>
    <t>설현주</t>
  </si>
  <si>
    <t>안소연</t>
  </si>
  <si>
    <t>안지욱</t>
  </si>
  <si>
    <t>유이레</t>
  </si>
  <si>
    <t>윤세연</t>
  </si>
  <si>
    <t>이소정</t>
  </si>
  <si>
    <t>이시은</t>
  </si>
  <si>
    <t>이준호</t>
  </si>
  <si>
    <t>이준희</t>
  </si>
  <si>
    <t>이혜원</t>
  </si>
  <si>
    <t>임지은</t>
  </si>
  <si>
    <t>장륜기</t>
  </si>
  <si>
    <t>장미소</t>
  </si>
  <si>
    <t>조동현</t>
  </si>
  <si>
    <t>조하흰</t>
  </si>
  <si>
    <t>최민재</t>
  </si>
  <si>
    <t>최연수</t>
  </si>
  <si>
    <t>황온유</t>
  </si>
  <si>
    <t>황정인</t>
  </si>
  <si>
    <t>김현수</t>
  </si>
  <si>
    <t>진단일</t>
    <phoneticPr fontId="2" type="noConversion"/>
  </si>
  <si>
    <t>환아이름</t>
    <phoneticPr fontId="2" type="noConversion"/>
  </si>
  <si>
    <t>번호</t>
    <phoneticPr fontId="2" type="noConversion"/>
  </si>
  <si>
    <t>김중섭(김현성)</t>
  </si>
  <si>
    <t>유지요법 시작일</t>
    <phoneticPr fontId="2" type="noConversion"/>
  </si>
  <si>
    <t>유지요법 시작시 PD용량(하루)</t>
    <phoneticPr fontId="2" type="noConversion"/>
  </si>
  <si>
    <t>시작시 6MP</t>
    <phoneticPr fontId="2" type="noConversion"/>
  </si>
  <si>
    <t>종료시 6MP</t>
    <phoneticPr fontId="2" type="noConversion"/>
  </si>
  <si>
    <t>ANC&lt;500</t>
    <phoneticPr fontId="2" type="noConversion"/>
  </si>
  <si>
    <t>유지요법 중 tBil</t>
    <phoneticPr fontId="2" type="noConversion"/>
  </si>
  <si>
    <t>500&lt;=ANC&lt;1000</t>
    <phoneticPr fontId="2" type="noConversion"/>
  </si>
  <si>
    <t>1.8&lt;=tBil&lt;3.6</t>
    <phoneticPr fontId="2" type="noConversion"/>
  </si>
  <si>
    <t>3.6&lt;=tbil</t>
    <phoneticPr fontId="2" type="noConversion"/>
  </si>
  <si>
    <t>유지요법 중 GOT</t>
    <phoneticPr fontId="2" type="noConversion"/>
  </si>
  <si>
    <t>유지요법 중 GPT</t>
    <phoneticPr fontId="2" type="noConversion"/>
  </si>
  <si>
    <t>120&lt;=GOT&lt;200</t>
    <phoneticPr fontId="2" type="noConversion"/>
  </si>
  <si>
    <t>200&lt;=GOT&lt;300</t>
    <phoneticPr fontId="2" type="noConversion"/>
  </si>
  <si>
    <t>300&lt;=GOT</t>
    <phoneticPr fontId="2" type="noConversion"/>
  </si>
  <si>
    <t>120&lt;=GPT&lt;200</t>
    <phoneticPr fontId="2" type="noConversion"/>
  </si>
  <si>
    <t>200&lt;=GPT&lt;300</t>
    <phoneticPr fontId="2" type="noConversion"/>
  </si>
  <si>
    <t>300&lt;=GPT</t>
    <phoneticPr fontId="2" type="noConversion"/>
  </si>
  <si>
    <t xml:space="preserve">유지요법 중 ANC </t>
    <phoneticPr fontId="2" type="noConversion"/>
  </si>
  <si>
    <t>Last FU</t>
    <phoneticPr fontId="2" type="noConversion"/>
  </si>
  <si>
    <t>1882B</t>
    <phoneticPr fontId="2" type="noConversion"/>
  </si>
  <si>
    <t>박성빈</t>
    <phoneticPr fontId="3" type="noConversion"/>
  </si>
  <si>
    <t>원유일</t>
    <phoneticPr fontId="3" type="noConversion"/>
  </si>
  <si>
    <t>0.25T</t>
    <phoneticPr fontId="2" type="noConversion"/>
  </si>
  <si>
    <t>1952 A2</t>
    <phoneticPr fontId="2" type="noConversion"/>
  </si>
  <si>
    <t>20mg</t>
    <phoneticPr fontId="2" type="noConversion"/>
  </si>
  <si>
    <t>25mg</t>
    <phoneticPr fontId="2" type="noConversion"/>
  </si>
  <si>
    <t>22mg</t>
    <phoneticPr fontId="2" type="noConversion"/>
  </si>
  <si>
    <t>1882C</t>
    <phoneticPr fontId="2" type="noConversion"/>
  </si>
  <si>
    <t>0.5/0.25T</t>
    <phoneticPr fontId="2" type="noConversion"/>
  </si>
  <si>
    <t>45mg #3</t>
    <phoneticPr fontId="2" type="noConversion"/>
  </si>
  <si>
    <t>24mg</t>
    <phoneticPr fontId="2" type="noConversion"/>
  </si>
  <si>
    <t>27.5mg</t>
    <phoneticPr fontId="2" type="noConversion"/>
  </si>
  <si>
    <t>하루용량</t>
    <phoneticPr fontId="2" type="noConversion"/>
  </si>
  <si>
    <t>0.25T</t>
    <phoneticPr fontId="2" type="noConversion"/>
  </si>
  <si>
    <t>28mg</t>
    <phoneticPr fontId="2" type="noConversion"/>
  </si>
  <si>
    <t>시작시 MX</t>
  </si>
  <si>
    <t>종료시 MX</t>
  </si>
  <si>
    <t>MTX 비율</t>
    <phoneticPr fontId="2" type="noConversion"/>
  </si>
  <si>
    <t>6MP 비율</t>
    <phoneticPr fontId="2" type="noConversion"/>
  </si>
  <si>
    <t>PD 용량</t>
    <phoneticPr fontId="2" type="noConversion"/>
  </si>
  <si>
    <t>안진서</t>
    <phoneticPr fontId="2" type="noConversion"/>
  </si>
  <si>
    <t>권민지</t>
    <phoneticPr fontId="2" type="noConversion"/>
  </si>
  <si>
    <t>김정호</t>
    <phoneticPr fontId="2" type="noConversion"/>
  </si>
  <si>
    <t>박혜민</t>
    <phoneticPr fontId="2" type="noConversion"/>
  </si>
  <si>
    <t>박효은2</t>
    <phoneticPr fontId="2" type="noConversion"/>
  </si>
  <si>
    <t>장연주2</t>
    <phoneticPr fontId="2" type="noConversion"/>
  </si>
  <si>
    <t>한민희</t>
    <phoneticPr fontId="2" type="noConversion"/>
  </si>
  <si>
    <t>주3회 복용</t>
  </si>
  <si>
    <t>격일로</t>
  </si>
  <si>
    <t>수,토</t>
  </si>
  <si>
    <t>qw</t>
  </si>
  <si>
    <t>2/wk</t>
  </si>
  <si>
    <t>격일로</t>
    <phoneticPr fontId="2" type="noConversion"/>
  </si>
  <si>
    <t>0.25 (3일에 1번)</t>
    <phoneticPr fontId="2" type="noConversion"/>
  </si>
  <si>
    <t>(3일에 1번)</t>
    <phoneticPr fontId="2" type="noConversion"/>
  </si>
  <si>
    <t>(주2)</t>
    <phoneticPr fontId="2" type="noConversion"/>
  </si>
  <si>
    <t>na</t>
    <phoneticPr fontId="2" type="noConversion"/>
  </si>
  <si>
    <t>예측 BSA</t>
    <phoneticPr fontId="2" type="noConversion"/>
  </si>
  <si>
    <t>예측 6MP</t>
    <phoneticPr fontId="2" type="noConversion"/>
  </si>
  <si>
    <t>예측 MTX</t>
    <phoneticPr fontId="2" type="noConversion"/>
  </si>
  <si>
    <t>시작시 6MP/예측</t>
    <phoneticPr fontId="2" type="noConversion"/>
  </si>
  <si>
    <t>TPMT도 나감.</t>
    <phoneticPr fontId="2" type="noConversion"/>
  </si>
  <si>
    <t xml:space="preserve">IM#2시 감량 </t>
    <phoneticPr fontId="2" type="noConversion"/>
  </si>
  <si>
    <t>수,토</t>
    <phoneticPr fontId="2" type="noConversion"/>
  </si>
  <si>
    <t>qd, IM시 계속 감량</t>
    <phoneticPr fontId="2" type="noConversion"/>
  </si>
  <si>
    <t>TPMT도 나감. IM#1시 감량</t>
    <phoneticPr fontId="2" type="noConversion"/>
  </si>
  <si>
    <t>1882IM시 이미 낮춤</t>
    <phoneticPr fontId="2" type="noConversion"/>
  </si>
  <si>
    <t>조준범</t>
    <phoneticPr fontId="2" type="noConversion"/>
  </si>
  <si>
    <t>격일로</t>
    <phoneticPr fontId="2" type="noConversion"/>
  </si>
  <si>
    <t>0.25T</t>
    <phoneticPr fontId="2" type="noConversion"/>
  </si>
  <si>
    <t>월,수,금</t>
    <phoneticPr fontId="2" type="noConversion"/>
  </si>
  <si>
    <t>qw</t>
    <phoneticPr fontId="2" type="noConversion"/>
  </si>
  <si>
    <t>qd</t>
    <phoneticPr fontId="2" type="noConversion"/>
  </si>
  <si>
    <t>0.25T</t>
    <phoneticPr fontId="2" type="noConversion"/>
  </si>
  <si>
    <t>0.25T</t>
    <phoneticPr fontId="2" type="noConversion"/>
  </si>
  <si>
    <t>김현석</t>
    <phoneticPr fontId="2" type="noConversion"/>
  </si>
  <si>
    <t>격일로</t>
    <phoneticPr fontId="2" type="noConversion"/>
  </si>
  <si>
    <t>0.25T</t>
    <phoneticPr fontId="2" type="noConversion"/>
  </si>
  <si>
    <t>월,목</t>
    <phoneticPr fontId="2" type="noConversion"/>
  </si>
  <si>
    <t>월, 목</t>
    <phoneticPr fontId="2" type="noConversion"/>
  </si>
  <si>
    <t>0.25T</t>
    <phoneticPr fontId="2" type="noConversion"/>
  </si>
  <si>
    <t xml:space="preserve">항암이름 </t>
    <phoneticPr fontId="2" type="noConversion"/>
  </si>
  <si>
    <t>1882C</t>
    <phoneticPr fontId="2" type="noConversion"/>
  </si>
  <si>
    <t>1882B</t>
    <phoneticPr fontId="2" type="noConversion"/>
  </si>
  <si>
    <t>(예측대비 6MP 비율)</t>
    <phoneticPr fontId="2" type="noConversion"/>
  </si>
  <si>
    <t>fever</t>
    <phoneticPr fontId="2" type="noConversion"/>
  </si>
  <si>
    <t>NF fever</t>
    <phoneticPr fontId="2" type="noConversion"/>
  </si>
  <si>
    <t>김혜연</t>
    <phoneticPr fontId="2" type="noConversion"/>
  </si>
  <si>
    <t>o</t>
    <phoneticPr fontId="2" type="noConversion"/>
  </si>
  <si>
    <t>o</t>
    <phoneticPr fontId="2" type="noConversion"/>
  </si>
  <si>
    <t>x</t>
    <phoneticPr fontId="2" type="noConversion"/>
  </si>
  <si>
    <t>x</t>
    <phoneticPr fontId="2" type="noConversion"/>
  </si>
  <si>
    <t>x</t>
    <phoneticPr fontId="2" type="noConversion"/>
  </si>
  <si>
    <t>Relapse</t>
    <phoneticPr fontId="2" type="noConversion"/>
  </si>
  <si>
    <t>Relapse date</t>
    <phoneticPr fontId="2" type="noConversion"/>
  </si>
  <si>
    <t>사망여부</t>
    <phoneticPr fontId="2" type="noConversion"/>
  </si>
  <si>
    <t>BM relapse</t>
    <phoneticPr fontId="2" type="noConversion"/>
  </si>
  <si>
    <t>CNS relapse</t>
    <phoneticPr fontId="2" type="noConversion"/>
  </si>
  <si>
    <t>Relapse종류</t>
    <phoneticPr fontId="2" type="noConversion"/>
  </si>
  <si>
    <t>testis</t>
    <phoneticPr fontId="2" type="noConversion"/>
  </si>
  <si>
    <t>양준호</t>
    <phoneticPr fontId="2" type="noConversion"/>
  </si>
  <si>
    <t>조경철</t>
    <phoneticPr fontId="2" type="noConversion"/>
  </si>
  <si>
    <t>pancreatitis</t>
    <phoneticPr fontId="2" type="noConversion"/>
  </si>
  <si>
    <t>위험군</t>
    <phoneticPr fontId="2" type="noConversion"/>
  </si>
  <si>
    <t>H</t>
    <phoneticPr fontId="2" type="noConversion"/>
  </si>
  <si>
    <t>S</t>
    <phoneticPr fontId="2" type="noConversion"/>
  </si>
  <si>
    <t>H</t>
    <phoneticPr fontId="2" type="noConversion"/>
  </si>
  <si>
    <t>S</t>
    <phoneticPr fontId="2" type="noConversion"/>
  </si>
  <si>
    <t>번호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</si>
</sst>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6" x14ac:knownFonts="1">
    <font>
      <sz val="11"/>
      <color theme="1"/>
      <name val="Calibri"/>
      <family val="2"/>
      <charset val="129"/>
      <scheme val="minor"/>
    </font>
    <font>
      <sz val="11"/>
      <name val="돋움"/>
      <family val="3"/>
      <charset val="129"/>
    </font>
    <font>
      <sz val="8"/>
      <name val="Calibri"/>
      <family val="2"/>
      <charset val="129"/>
      <scheme val="minor"/>
    </font>
    <font>
      <sz val="8"/>
      <name val="돋움체"/>
      <family val="3"/>
      <charset val="129"/>
    </font>
    <font>
      <sz val="9"/>
      <color theme="1"/>
      <name val="Calibri"/>
      <family val="3"/>
      <charset val="129"/>
      <scheme val="minor"/>
    </font>
    <font>
      <b/>
      <sz val="10"/>
      <color theme="1"/>
      <name val="Calibri"/>
      <family val="3"/>
      <charset val="129"/>
      <scheme val="minor"/>
    </font>
    <font>
      <sz val="9"/>
      <color theme="1"/>
      <name val="나눔고딕"/>
      <charset val="129"/>
    </font>
    <font>
      <b/>
      <sz val="9"/>
      <name val="나눔고딕"/>
      <charset val="129"/>
    </font>
    <font>
      <b/>
      <sz val="9"/>
      <color theme="1"/>
      <name val="나눔고딕"/>
      <charset val="129"/>
    </font>
    <font>
      <b/>
      <sz val="10"/>
      <color theme="1"/>
      <name val="나눔고딕"/>
      <charset val="129"/>
    </font>
    <font>
      <sz val="11"/>
      <color theme="1"/>
      <name val="나눔고딕"/>
      <charset val="129"/>
    </font>
    <font>
      <b/>
      <sz val="11"/>
      <color theme="1"/>
      <name val="나눔고딕"/>
      <charset val="129"/>
    </font>
    <font>
      <b/>
      <sz val="10"/>
      <name val="나눔고딕"/>
      <charset val="129"/>
    </font>
    <font>
      <sz val="10"/>
      <color theme="1"/>
      <name val="나눔고딕"/>
      <charset val="129"/>
    </font>
    <font>
      <sz val="9"/>
      <name val="나눔고딕"/>
      <charset val="129"/>
    </font>
    <font>
      <sz val="9"/>
      <color rgb="FF0432FF"/>
      <name val="나눔고딕"/>
      <charset val="129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4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14" fontId="14" fillId="0" borderId="0" xfId="0" applyNumberFormat="1" applyFont="1" applyFill="1" applyAlignment="1">
      <alignment horizontal="center"/>
    </xf>
    <xf numFmtId="0" fontId="13" fillId="0" borderId="0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4" fontId="14" fillId="0" borderId="0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/>
    </xf>
    <xf numFmtId="14" fontId="6" fillId="0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</cellXfs>
  <cellStyles count="4">
    <cellStyle name="Normal" xfId="0" builtinId="0"/>
    <cellStyle name="표준 2" xfId="1"/>
    <cellStyle name="표준 27" xfId="3"/>
    <cellStyle name="표준 5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tabSelected="1" zoomScale="90" zoomScaleNormal="90" zoomScalePageLayoutView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53" sqref="F53"/>
    </sheetView>
  </sheetViews>
  <sheetFormatPr baseColWidth="10" defaultColWidth="6.1640625" defaultRowHeight="12" x14ac:dyDescent="0"/>
  <cols>
    <col min="1" max="1" width="8" style="1" bestFit="1" customWidth="1"/>
    <col min="2" max="2" width="11.6640625" style="1" bestFit="1" customWidth="1"/>
    <col min="3" max="3" width="9.1640625" style="1" bestFit="1" customWidth="1"/>
    <col min="4" max="5" width="9.83203125" style="1" bestFit="1" customWidth="1"/>
    <col min="6" max="6" width="9.1640625" style="1" bestFit="1" customWidth="1"/>
    <col min="7" max="7" width="10.1640625" style="1" bestFit="1" customWidth="1"/>
    <col min="8" max="8" width="11.33203125" style="1" bestFit="1" customWidth="1"/>
    <col min="9" max="9" width="7.5" style="1" bestFit="1" customWidth="1"/>
    <col min="10" max="10" width="8.1640625" style="1" bestFit="1" customWidth="1"/>
    <col min="11" max="11" width="8" style="1" customWidth="1"/>
    <col min="12" max="12" width="12.83203125" style="1" bestFit="1" customWidth="1"/>
    <col min="13" max="13" width="4.6640625" style="1" bestFit="1" customWidth="1"/>
    <col min="14" max="14" width="7.1640625" style="1" bestFit="1" customWidth="1"/>
    <col min="15" max="15" width="23.33203125" style="1" bestFit="1" customWidth="1"/>
    <col min="16" max="16" width="7.1640625" style="1" bestFit="1" customWidth="1"/>
    <col min="17" max="17" width="8.5" style="1" bestFit="1" customWidth="1"/>
    <col min="18" max="18" width="9.33203125" style="1" bestFit="1" customWidth="1"/>
    <col min="19" max="19" width="9.1640625" style="1" bestFit="1" customWidth="1"/>
    <col min="20" max="20" width="13.83203125" style="1" bestFit="1" customWidth="1"/>
    <col min="21" max="21" width="9.1640625" style="1" bestFit="1" customWidth="1"/>
    <col min="22" max="22" width="9.83203125" style="1" bestFit="1" customWidth="1"/>
    <col min="23" max="23" width="9.1640625" style="1" bestFit="1" customWidth="1"/>
    <col min="24" max="24" width="13.1640625" style="1" bestFit="1" customWidth="1"/>
    <col min="25" max="25" width="12.1640625" style="1" bestFit="1" customWidth="1"/>
    <col min="26" max="26" width="20.6640625" style="1" bestFit="1" customWidth="1"/>
    <col min="27" max="27" width="8.5" style="1" bestFit="1" customWidth="1"/>
    <col min="28" max="28" width="8.33203125" style="1" bestFit="1" customWidth="1"/>
    <col min="29" max="29" width="16.5" style="3" bestFit="1" customWidth="1"/>
    <col min="30" max="30" width="13.1640625" style="1" bestFit="1" customWidth="1"/>
    <col min="31" max="31" width="20" style="1" bestFit="1" customWidth="1"/>
    <col min="32" max="32" width="16.6640625" style="1" bestFit="1" customWidth="1"/>
    <col min="33" max="33" width="12.83203125" style="1" bestFit="1" customWidth="1"/>
    <col min="34" max="35" width="18.83203125" style="1" bestFit="1" customWidth="1"/>
    <col min="36" max="36" width="14.33203125" style="1" bestFit="1" customWidth="1"/>
    <col min="37" max="38" width="18.5" style="1" bestFit="1" customWidth="1"/>
    <col min="39" max="39" width="14" style="1" bestFit="1" customWidth="1"/>
    <col min="40" max="16384" width="6.1640625" style="1"/>
  </cols>
  <sheetData>
    <row r="1" spans="1:39">
      <c r="A1" s="54" t="s">
        <v>143</v>
      </c>
      <c r="B1" s="46" t="s">
        <v>32</v>
      </c>
      <c r="C1" s="46" t="s">
        <v>33</v>
      </c>
      <c r="D1" s="46" t="s">
        <v>31</v>
      </c>
      <c r="E1" s="46" t="s">
        <v>53</v>
      </c>
      <c r="F1" s="46" t="s">
        <v>128</v>
      </c>
      <c r="G1" s="46" t="s">
        <v>133</v>
      </c>
      <c r="H1" s="46" t="s">
        <v>129</v>
      </c>
      <c r="I1" s="46" t="s">
        <v>130</v>
      </c>
      <c r="J1" s="46" t="s">
        <v>116</v>
      </c>
      <c r="K1" s="46" t="s">
        <v>138</v>
      </c>
      <c r="L1" s="46" t="s">
        <v>35</v>
      </c>
      <c r="M1" s="52" t="s">
        <v>120</v>
      </c>
      <c r="N1" s="52" t="s">
        <v>121</v>
      </c>
      <c r="O1" s="46" t="s">
        <v>36</v>
      </c>
      <c r="P1" s="46" t="s">
        <v>74</v>
      </c>
      <c r="Q1" s="50" t="s">
        <v>92</v>
      </c>
      <c r="R1" s="50" t="s">
        <v>94</v>
      </c>
      <c r="S1" s="50" t="s">
        <v>93</v>
      </c>
      <c r="T1" s="46" t="s">
        <v>95</v>
      </c>
      <c r="U1" s="46" t="s">
        <v>70</v>
      </c>
      <c r="V1" s="46" t="s">
        <v>37</v>
      </c>
      <c r="W1" s="46" t="s">
        <v>71</v>
      </c>
      <c r="X1" s="46" t="s">
        <v>38</v>
      </c>
      <c r="Y1" s="4" t="s">
        <v>38</v>
      </c>
      <c r="Z1" s="4"/>
      <c r="AA1" s="4" t="s">
        <v>72</v>
      </c>
      <c r="AB1" s="4" t="s">
        <v>73</v>
      </c>
      <c r="AC1" s="5" t="s">
        <v>119</v>
      </c>
      <c r="AD1" s="48" t="s">
        <v>52</v>
      </c>
      <c r="AE1" s="44"/>
      <c r="AF1" s="43" t="s">
        <v>40</v>
      </c>
      <c r="AG1" s="44"/>
      <c r="AH1" s="43" t="s">
        <v>44</v>
      </c>
      <c r="AI1" s="45"/>
      <c r="AJ1" s="44"/>
      <c r="AK1" s="43" t="s">
        <v>45</v>
      </c>
      <c r="AL1" s="45"/>
      <c r="AM1" s="44"/>
    </row>
    <row r="2" spans="1:39" s="2" customFormat="1" ht="14">
      <c r="A2" s="55"/>
      <c r="B2" s="47"/>
      <c r="C2" s="47"/>
      <c r="D2" s="56"/>
      <c r="E2" s="56"/>
      <c r="F2" s="47"/>
      <c r="G2" s="47"/>
      <c r="H2" s="56"/>
      <c r="I2" s="47"/>
      <c r="J2" s="47"/>
      <c r="K2" s="49"/>
      <c r="L2" s="47"/>
      <c r="M2" s="53"/>
      <c r="N2" s="53"/>
      <c r="O2" s="47"/>
      <c r="P2" s="49"/>
      <c r="Q2" s="49"/>
      <c r="R2" s="49"/>
      <c r="S2" s="49"/>
      <c r="T2" s="51"/>
      <c r="U2" s="47"/>
      <c r="V2" s="47"/>
      <c r="W2" s="47"/>
      <c r="X2" s="47"/>
      <c r="Y2" s="6" t="s">
        <v>67</v>
      </c>
      <c r="Z2" s="6"/>
      <c r="AA2" s="6"/>
      <c r="AB2" s="6"/>
      <c r="AC2" s="7"/>
      <c r="AD2" s="8" t="s">
        <v>39</v>
      </c>
      <c r="AE2" s="8" t="s">
        <v>41</v>
      </c>
      <c r="AF2" s="8" t="s">
        <v>42</v>
      </c>
      <c r="AG2" s="8" t="s">
        <v>43</v>
      </c>
      <c r="AH2" s="8" t="s">
        <v>46</v>
      </c>
      <c r="AI2" s="8" t="s">
        <v>47</v>
      </c>
      <c r="AJ2" s="8" t="s">
        <v>48</v>
      </c>
      <c r="AK2" s="8" t="s">
        <v>49</v>
      </c>
      <c r="AL2" s="8" t="s">
        <v>50</v>
      </c>
      <c r="AM2" s="8" t="s">
        <v>51</v>
      </c>
    </row>
    <row r="3" spans="1:39" ht="12" customHeight="1">
      <c r="A3" s="9">
        <v>1</v>
      </c>
      <c r="B3" s="10" t="s">
        <v>1</v>
      </c>
      <c r="C3" s="10">
        <v>76230086</v>
      </c>
      <c r="D3" s="11">
        <v>40619</v>
      </c>
      <c r="E3" s="11">
        <v>42059</v>
      </c>
      <c r="F3" s="11" t="s">
        <v>127</v>
      </c>
      <c r="G3" s="11"/>
      <c r="H3" s="11" t="s">
        <v>125</v>
      </c>
      <c r="I3" s="11" t="s">
        <v>125</v>
      </c>
      <c r="J3" s="12">
        <v>601</v>
      </c>
      <c r="K3" s="12" t="s">
        <v>139</v>
      </c>
      <c r="L3" s="13">
        <v>41064</v>
      </c>
      <c r="M3" s="13" t="s">
        <v>125</v>
      </c>
      <c r="N3" s="13" t="s">
        <v>126</v>
      </c>
      <c r="O3" s="14">
        <v>11.5</v>
      </c>
      <c r="P3" s="14">
        <f>O3*5</f>
        <v>57.5</v>
      </c>
      <c r="Q3" s="14">
        <f t="shared" ref="Q3:Q11" si="0">P3/40</f>
        <v>1.4375</v>
      </c>
      <c r="R3" s="14">
        <f t="shared" ref="R3:R45" si="1">ROUND((Q3*20)/2.5,1)</f>
        <v>11.5</v>
      </c>
      <c r="S3" s="14">
        <f t="shared" ref="S3:S45" si="2">ROUND((Q3*50)/50,1)</f>
        <v>1.4</v>
      </c>
      <c r="T3" s="14">
        <f t="shared" ref="T3:T45" si="3">ROUND(V3/S3*100,1)</f>
        <v>89.3</v>
      </c>
      <c r="U3" s="14">
        <v>5</v>
      </c>
      <c r="V3" s="14">
        <v>1.25</v>
      </c>
      <c r="W3" s="14">
        <v>4</v>
      </c>
      <c r="X3" s="14" t="s">
        <v>108</v>
      </c>
      <c r="Y3" s="14">
        <v>7.0000000000000007E-2</v>
      </c>
      <c r="Z3" s="14" t="s">
        <v>114</v>
      </c>
      <c r="AA3" s="14">
        <f t="shared" ref="AA3:AA45" si="4">ROUND((W3/U3)*100,1)</f>
        <v>80</v>
      </c>
      <c r="AB3" s="14">
        <f t="shared" ref="AB3:AB45" si="5">ROUND((Y3/V3)*100,1)</f>
        <v>5.6</v>
      </c>
      <c r="AC3" s="15">
        <f t="shared" ref="AC3:AC45" si="6">ROUND(Y3/S3*100,1)</f>
        <v>5</v>
      </c>
      <c r="AD3" s="14">
        <v>1</v>
      </c>
      <c r="AE3" s="14">
        <v>5</v>
      </c>
      <c r="AF3" s="14">
        <v>0</v>
      </c>
      <c r="AG3" s="14">
        <v>0</v>
      </c>
      <c r="AH3" s="14">
        <v>0</v>
      </c>
      <c r="AI3" s="14">
        <v>0</v>
      </c>
      <c r="AJ3" s="14">
        <v>0</v>
      </c>
      <c r="AK3" s="14">
        <v>0</v>
      </c>
      <c r="AL3" s="14">
        <v>0</v>
      </c>
      <c r="AM3" s="14">
        <v>0</v>
      </c>
    </row>
    <row r="4" spans="1:39" ht="12" customHeight="1">
      <c r="A4" s="16">
        <v>2</v>
      </c>
      <c r="B4" s="10" t="s">
        <v>3</v>
      </c>
      <c r="C4" s="10">
        <v>76405905</v>
      </c>
      <c r="D4" s="11">
        <v>40778</v>
      </c>
      <c r="E4" s="11">
        <v>42131</v>
      </c>
      <c r="F4" s="11" t="s">
        <v>127</v>
      </c>
      <c r="G4" s="11"/>
      <c r="H4" s="11" t="s">
        <v>125</v>
      </c>
      <c r="I4" s="11" t="s">
        <v>125</v>
      </c>
      <c r="J4" s="14">
        <v>601</v>
      </c>
      <c r="K4" s="12" t="s">
        <v>139</v>
      </c>
      <c r="L4" s="13">
        <v>41148</v>
      </c>
      <c r="M4" s="17" t="s">
        <v>123</v>
      </c>
      <c r="N4" s="17" t="s">
        <v>127</v>
      </c>
      <c r="O4" s="14" t="s">
        <v>65</v>
      </c>
      <c r="P4" s="14">
        <v>24</v>
      </c>
      <c r="Q4" s="14">
        <f t="shared" si="0"/>
        <v>0.6</v>
      </c>
      <c r="R4" s="14">
        <f t="shared" si="1"/>
        <v>4.8</v>
      </c>
      <c r="S4" s="14">
        <f t="shared" si="2"/>
        <v>0.6</v>
      </c>
      <c r="T4" s="14">
        <f t="shared" si="3"/>
        <v>83.3</v>
      </c>
      <c r="U4" s="14">
        <v>4</v>
      </c>
      <c r="V4" s="14">
        <v>0.5</v>
      </c>
      <c r="W4" s="14">
        <v>2</v>
      </c>
      <c r="X4" s="14" t="s">
        <v>112</v>
      </c>
      <c r="Y4" s="14">
        <v>7.0000000000000007E-2</v>
      </c>
      <c r="Z4" s="14" t="s">
        <v>113</v>
      </c>
      <c r="AA4" s="14">
        <f t="shared" si="4"/>
        <v>50</v>
      </c>
      <c r="AB4" s="14">
        <f t="shared" si="5"/>
        <v>14</v>
      </c>
      <c r="AC4" s="15">
        <f t="shared" si="6"/>
        <v>11.7</v>
      </c>
      <c r="AD4" s="14">
        <v>2</v>
      </c>
      <c r="AE4" s="14">
        <v>9</v>
      </c>
      <c r="AF4" s="14">
        <v>0</v>
      </c>
      <c r="AG4" s="14">
        <v>0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</row>
    <row r="5" spans="1:39" ht="12" customHeight="1">
      <c r="A5" s="18">
        <v>3</v>
      </c>
      <c r="B5" s="19" t="s">
        <v>34</v>
      </c>
      <c r="C5" s="20">
        <v>71869249</v>
      </c>
      <c r="D5" s="21">
        <v>39576</v>
      </c>
      <c r="E5" s="11">
        <v>42122</v>
      </c>
      <c r="F5" s="11" t="s">
        <v>127</v>
      </c>
      <c r="G5" s="11"/>
      <c r="H5" s="11" t="s">
        <v>125</v>
      </c>
      <c r="I5" s="11" t="s">
        <v>125</v>
      </c>
      <c r="J5" s="12">
        <v>601</v>
      </c>
      <c r="K5" s="12" t="s">
        <v>139</v>
      </c>
      <c r="L5" s="13">
        <v>39995</v>
      </c>
      <c r="M5" s="17" t="s">
        <v>123</v>
      </c>
      <c r="N5" s="17" t="s">
        <v>127</v>
      </c>
      <c r="O5" s="14">
        <v>12.5</v>
      </c>
      <c r="P5" s="14">
        <v>62.5</v>
      </c>
      <c r="Q5" s="14">
        <f t="shared" si="0"/>
        <v>1.5625</v>
      </c>
      <c r="R5" s="14">
        <f t="shared" si="1"/>
        <v>12.5</v>
      </c>
      <c r="S5" s="14">
        <f t="shared" si="2"/>
        <v>1.6</v>
      </c>
      <c r="T5" s="14">
        <f t="shared" si="3"/>
        <v>93.8</v>
      </c>
      <c r="U5" s="14">
        <v>8</v>
      </c>
      <c r="V5" s="14">
        <v>1.5</v>
      </c>
      <c r="W5" s="14">
        <v>3</v>
      </c>
      <c r="X5" s="14">
        <v>0.25</v>
      </c>
      <c r="Y5" s="14">
        <v>0.25</v>
      </c>
      <c r="Z5" s="14" t="s">
        <v>107</v>
      </c>
      <c r="AA5" s="14">
        <f t="shared" si="4"/>
        <v>37.5</v>
      </c>
      <c r="AB5" s="14">
        <f t="shared" si="5"/>
        <v>16.7</v>
      </c>
      <c r="AC5" s="15">
        <f t="shared" si="6"/>
        <v>15.6</v>
      </c>
      <c r="AD5" s="14">
        <v>6</v>
      </c>
      <c r="AE5" s="14">
        <v>12</v>
      </c>
      <c r="AF5" s="14">
        <v>4</v>
      </c>
      <c r="AG5" s="14">
        <v>0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</row>
    <row r="6" spans="1:39" ht="12" customHeight="1">
      <c r="A6" s="16">
        <v>4</v>
      </c>
      <c r="B6" s="20" t="s">
        <v>9</v>
      </c>
      <c r="C6" s="20">
        <v>76173950</v>
      </c>
      <c r="D6" s="21">
        <v>40563</v>
      </c>
      <c r="E6" s="21">
        <v>42122</v>
      </c>
      <c r="F6" s="11" t="s">
        <v>127</v>
      </c>
      <c r="G6" s="11"/>
      <c r="H6" s="11" t="s">
        <v>125</v>
      </c>
      <c r="I6" s="11" t="s">
        <v>125</v>
      </c>
      <c r="J6" s="12">
        <v>601</v>
      </c>
      <c r="K6" s="12" t="s">
        <v>139</v>
      </c>
      <c r="L6" s="13">
        <v>40891</v>
      </c>
      <c r="M6" s="17" t="s">
        <v>123</v>
      </c>
      <c r="N6" s="17" t="s">
        <v>127</v>
      </c>
      <c r="O6" s="14" t="s">
        <v>60</v>
      </c>
      <c r="P6" s="14">
        <v>25</v>
      </c>
      <c r="Q6" s="14">
        <f t="shared" si="0"/>
        <v>0.625</v>
      </c>
      <c r="R6" s="14">
        <f t="shared" si="1"/>
        <v>5</v>
      </c>
      <c r="S6" s="14">
        <f t="shared" si="2"/>
        <v>0.6</v>
      </c>
      <c r="T6" s="14">
        <f t="shared" si="3"/>
        <v>83.3</v>
      </c>
      <c r="U6" s="14">
        <v>5</v>
      </c>
      <c r="V6" s="14">
        <v>0.5</v>
      </c>
      <c r="W6" s="14">
        <v>5</v>
      </c>
      <c r="X6" s="14" t="s">
        <v>57</v>
      </c>
      <c r="Y6" s="14">
        <v>0.125</v>
      </c>
      <c r="Z6" s="14" t="s">
        <v>111</v>
      </c>
      <c r="AA6" s="14">
        <f t="shared" si="4"/>
        <v>100</v>
      </c>
      <c r="AB6" s="14">
        <f t="shared" si="5"/>
        <v>25</v>
      </c>
      <c r="AC6" s="15">
        <f t="shared" si="6"/>
        <v>20.8</v>
      </c>
      <c r="AD6" s="14">
        <v>2</v>
      </c>
      <c r="AE6" s="14">
        <v>14</v>
      </c>
      <c r="AF6" s="14">
        <v>0</v>
      </c>
      <c r="AG6" s="14">
        <v>0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</row>
    <row r="7" spans="1:39" ht="12" customHeight="1">
      <c r="A7" s="16">
        <v>5</v>
      </c>
      <c r="B7" s="10" t="s">
        <v>10</v>
      </c>
      <c r="C7" s="22">
        <v>76070556</v>
      </c>
      <c r="D7" s="11">
        <v>40450</v>
      </c>
      <c r="E7" s="11">
        <v>41368</v>
      </c>
      <c r="F7" s="23" t="s">
        <v>123</v>
      </c>
      <c r="G7" s="23" t="s">
        <v>132</v>
      </c>
      <c r="H7" s="23">
        <v>41045</v>
      </c>
      <c r="I7" s="11" t="s">
        <v>123</v>
      </c>
      <c r="J7" s="12">
        <v>601</v>
      </c>
      <c r="K7" s="12" t="s">
        <v>139</v>
      </c>
      <c r="L7" s="13">
        <v>40786</v>
      </c>
      <c r="M7" s="13" t="s">
        <v>127</v>
      </c>
      <c r="N7" s="13" t="s">
        <v>127</v>
      </c>
      <c r="O7" s="14">
        <v>16.5</v>
      </c>
      <c r="P7" s="14">
        <f>O7*5</f>
        <v>82.5</v>
      </c>
      <c r="Q7" s="14">
        <f t="shared" si="0"/>
        <v>2.0625</v>
      </c>
      <c r="R7" s="14">
        <f t="shared" si="1"/>
        <v>16.5</v>
      </c>
      <c r="S7" s="14">
        <f t="shared" si="2"/>
        <v>2.1</v>
      </c>
      <c r="T7" s="14">
        <f t="shared" si="3"/>
        <v>29.8</v>
      </c>
      <c r="U7" s="14">
        <v>5</v>
      </c>
      <c r="V7" s="14">
        <v>0.625</v>
      </c>
      <c r="W7" s="14">
        <v>1</v>
      </c>
      <c r="X7" s="14" t="s">
        <v>57</v>
      </c>
      <c r="Y7" s="14">
        <v>0.11</v>
      </c>
      <c r="Z7" s="14" t="s">
        <v>82</v>
      </c>
      <c r="AA7" s="14">
        <f t="shared" si="4"/>
        <v>20</v>
      </c>
      <c r="AB7" s="14">
        <f t="shared" si="5"/>
        <v>17.600000000000001</v>
      </c>
      <c r="AC7" s="15">
        <f t="shared" si="6"/>
        <v>5.2</v>
      </c>
      <c r="AD7" s="14">
        <v>0</v>
      </c>
      <c r="AE7" s="14">
        <v>4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</row>
    <row r="8" spans="1:39" ht="12" customHeight="1">
      <c r="A8" s="9">
        <v>6</v>
      </c>
      <c r="B8" s="10" t="s">
        <v>16</v>
      </c>
      <c r="C8" s="10">
        <v>76285079</v>
      </c>
      <c r="D8" s="11">
        <v>40672</v>
      </c>
      <c r="E8" s="11">
        <v>42143</v>
      </c>
      <c r="F8" s="11" t="s">
        <v>124</v>
      </c>
      <c r="G8" s="11" t="s">
        <v>131</v>
      </c>
      <c r="H8" s="11">
        <v>41267</v>
      </c>
      <c r="I8" s="11" t="s">
        <v>127</v>
      </c>
      <c r="J8" s="12">
        <v>601</v>
      </c>
      <c r="K8" s="12" t="s">
        <v>139</v>
      </c>
      <c r="L8" s="17">
        <v>41065</v>
      </c>
      <c r="M8" s="17" t="s">
        <v>123</v>
      </c>
      <c r="N8" s="17" t="s">
        <v>127</v>
      </c>
      <c r="O8" s="24" t="s">
        <v>66</v>
      </c>
      <c r="P8" s="24">
        <v>27.5</v>
      </c>
      <c r="Q8" s="14">
        <f t="shared" si="0"/>
        <v>0.6875</v>
      </c>
      <c r="R8" s="14">
        <f t="shared" si="1"/>
        <v>5.5</v>
      </c>
      <c r="S8" s="14">
        <f t="shared" si="2"/>
        <v>0.7</v>
      </c>
      <c r="T8" s="14">
        <f t="shared" si="3"/>
        <v>89.3</v>
      </c>
      <c r="U8" s="24">
        <v>5</v>
      </c>
      <c r="V8" s="14">
        <v>0.625</v>
      </c>
      <c r="W8" s="14">
        <v>1</v>
      </c>
      <c r="X8" s="14" t="s">
        <v>57</v>
      </c>
      <c r="Y8" s="14">
        <v>0.11</v>
      </c>
      <c r="Z8" s="14" t="s">
        <v>82</v>
      </c>
      <c r="AA8" s="14">
        <f t="shared" si="4"/>
        <v>20</v>
      </c>
      <c r="AB8" s="14">
        <f t="shared" si="5"/>
        <v>17.600000000000001</v>
      </c>
      <c r="AC8" s="15">
        <f t="shared" si="6"/>
        <v>15.7</v>
      </c>
      <c r="AD8" s="14">
        <v>1</v>
      </c>
      <c r="AE8" s="14">
        <v>6</v>
      </c>
      <c r="AF8" s="14">
        <v>0</v>
      </c>
      <c r="AG8" s="14">
        <v>0</v>
      </c>
      <c r="AH8" s="14">
        <v>1</v>
      </c>
      <c r="AI8" s="14">
        <v>0</v>
      </c>
      <c r="AJ8" s="14">
        <v>0</v>
      </c>
      <c r="AK8" s="14">
        <v>0</v>
      </c>
      <c r="AL8" s="14">
        <v>0</v>
      </c>
      <c r="AM8" s="14">
        <v>1</v>
      </c>
    </row>
    <row r="9" spans="1:39" ht="12" customHeight="1">
      <c r="A9" s="16">
        <v>7</v>
      </c>
      <c r="B9" s="20" t="s">
        <v>18</v>
      </c>
      <c r="C9" s="20">
        <v>75583934</v>
      </c>
      <c r="D9" s="21">
        <v>39951</v>
      </c>
      <c r="E9" s="21">
        <v>42094</v>
      </c>
      <c r="F9" s="11" t="s">
        <v>127</v>
      </c>
      <c r="G9" s="11"/>
      <c r="H9" s="11" t="s">
        <v>125</v>
      </c>
      <c r="I9" s="11" t="s">
        <v>125</v>
      </c>
      <c r="J9" s="12">
        <v>601</v>
      </c>
      <c r="K9" s="12" t="s">
        <v>139</v>
      </c>
      <c r="L9" s="13">
        <v>40317</v>
      </c>
      <c r="M9" s="13" t="s">
        <v>127</v>
      </c>
      <c r="N9" s="13" t="s">
        <v>127</v>
      </c>
      <c r="O9" s="14">
        <v>12.5</v>
      </c>
      <c r="P9" s="14">
        <f>O9*5</f>
        <v>62.5</v>
      </c>
      <c r="Q9" s="14">
        <f t="shared" si="0"/>
        <v>1.5625</v>
      </c>
      <c r="R9" s="14">
        <f t="shared" si="1"/>
        <v>12.5</v>
      </c>
      <c r="S9" s="14">
        <f t="shared" si="2"/>
        <v>1.6</v>
      </c>
      <c r="T9" s="14">
        <f t="shared" si="3"/>
        <v>93.8</v>
      </c>
      <c r="U9" s="14">
        <v>12</v>
      </c>
      <c r="V9" s="14">
        <v>1.5</v>
      </c>
      <c r="W9" s="14">
        <v>5</v>
      </c>
      <c r="X9" s="14" t="s">
        <v>63</v>
      </c>
      <c r="Y9" s="14">
        <v>0.375</v>
      </c>
      <c r="Z9" s="14"/>
      <c r="AA9" s="14">
        <f t="shared" si="4"/>
        <v>41.7</v>
      </c>
      <c r="AB9" s="14">
        <f t="shared" si="5"/>
        <v>25</v>
      </c>
      <c r="AC9" s="15">
        <f t="shared" si="6"/>
        <v>23.4</v>
      </c>
      <c r="AD9" s="14">
        <v>1</v>
      </c>
      <c r="AE9" s="14">
        <v>6</v>
      </c>
      <c r="AF9" s="14">
        <v>3</v>
      </c>
      <c r="AG9" s="14">
        <v>0</v>
      </c>
      <c r="AH9" s="14">
        <v>3</v>
      </c>
      <c r="AI9" s="14">
        <v>0</v>
      </c>
      <c r="AJ9" s="14">
        <v>0</v>
      </c>
      <c r="AK9" s="14">
        <v>5</v>
      </c>
      <c r="AL9" s="14">
        <v>4</v>
      </c>
      <c r="AM9" s="14">
        <v>4</v>
      </c>
    </row>
    <row r="10" spans="1:39" ht="12" customHeight="1">
      <c r="A10" s="18">
        <v>8</v>
      </c>
      <c r="B10" s="10" t="s">
        <v>21</v>
      </c>
      <c r="C10" s="10">
        <v>76518801</v>
      </c>
      <c r="D10" s="11">
        <v>40889</v>
      </c>
      <c r="E10" s="11">
        <v>42142</v>
      </c>
      <c r="F10" s="11" t="s">
        <v>123</v>
      </c>
      <c r="G10" s="11" t="s">
        <v>131</v>
      </c>
      <c r="H10" s="11">
        <v>42047</v>
      </c>
      <c r="I10" s="11" t="s">
        <v>127</v>
      </c>
      <c r="J10" s="12">
        <v>601</v>
      </c>
      <c r="K10" s="12" t="s">
        <v>139</v>
      </c>
      <c r="L10" s="13">
        <v>41346</v>
      </c>
      <c r="M10" s="13" t="s">
        <v>127</v>
      </c>
      <c r="N10" s="13" t="s">
        <v>127</v>
      </c>
      <c r="O10" s="24">
        <v>8</v>
      </c>
      <c r="P10" s="24">
        <f>O10*5</f>
        <v>40</v>
      </c>
      <c r="Q10" s="14">
        <f t="shared" si="0"/>
        <v>1</v>
      </c>
      <c r="R10" s="14">
        <f t="shared" si="1"/>
        <v>8</v>
      </c>
      <c r="S10" s="14">
        <f t="shared" si="2"/>
        <v>1</v>
      </c>
      <c r="T10" s="14">
        <f t="shared" si="3"/>
        <v>25</v>
      </c>
      <c r="U10" s="24">
        <v>4</v>
      </c>
      <c r="V10" s="14">
        <v>0.25</v>
      </c>
      <c r="W10" s="14">
        <v>6</v>
      </c>
      <c r="X10" s="14" t="s">
        <v>57</v>
      </c>
      <c r="Y10" s="14">
        <v>7.0000000000000007E-2</v>
      </c>
      <c r="Z10" s="14" t="s">
        <v>86</v>
      </c>
      <c r="AA10" s="14">
        <f t="shared" si="4"/>
        <v>150</v>
      </c>
      <c r="AB10" s="14">
        <f t="shared" si="5"/>
        <v>28</v>
      </c>
      <c r="AC10" s="15">
        <f t="shared" si="6"/>
        <v>7</v>
      </c>
      <c r="AD10" s="14">
        <v>0</v>
      </c>
      <c r="AE10" s="14">
        <v>3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</row>
    <row r="11" spans="1:39" ht="12" customHeight="1">
      <c r="A11" s="16">
        <v>9</v>
      </c>
      <c r="B11" s="41" t="s">
        <v>77</v>
      </c>
      <c r="C11" s="10">
        <v>72300192</v>
      </c>
      <c r="D11" s="11">
        <v>35142</v>
      </c>
      <c r="E11" s="11">
        <v>41849</v>
      </c>
      <c r="F11" s="11" t="s">
        <v>127</v>
      </c>
      <c r="G11" s="11"/>
      <c r="H11" s="11" t="s">
        <v>125</v>
      </c>
      <c r="I11" s="11" t="s">
        <v>125</v>
      </c>
      <c r="J11" s="14">
        <v>1891</v>
      </c>
      <c r="K11" s="14" t="s">
        <v>140</v>
      </c>
      <c r="L11" s="13">
        <v>33187</v>
      </c>
      <c r="M11" s="13" t="s">
        <v>125</v>
      </c>
      <c r="N11" s="13" t="s">
        <v>126</v>
      </c>
      <c r="O11" s="14"/>
      <c r="P11" s="24">
        <v>40</v>
      </c>
      <c r="Q11" s="14">
        <f t="shared" si="0"/>
        <v>1</v>
      </c>
      <c r="R11" s="14">
        <f t="shared" si="1"/>
        <v>8</v>
      </c>
      <c r="S11" s="14">
        <f t="shared" si="2"/>
        <v>1</v>
      </c>
      <c r="T11" s="14">
        <f t="shared" si="3"/>
        <v>25</v>
      </c>
      <c r="U11" s="14">
        <v>3</v>
      </c>
      <c r="V11" s="14">
        <v>0.25</v>
      </c>
      <c r="W11" s="14">
        <v>1</v>
      </c>
      <c r="X11" s="14" t="s">
        <v>88</v>
      </c>
      <c r="Y11" s="14">
        <v>0.08</v>
      </c>
      <c r="Z11" s="14" t="s">
        <v>89</v>
      </c>
      <c r="AA11" s="14">
        <f t="shared" si="4"/>
        <v>33.299999999999997</v>
      </c>
      <c r="AB11" s="14">
        <f t="shared" si="5"/>
        <v>32</v>
      </c>
      <c r="AC11" s="15">
        <f t="shared" si="6"/>
        <v>8</v>
      </c>
      <c r="AD11" s="14" t="s">
        <v>91</v>
      </c>
      <c r="AE11" s="14" t="s">
        <v>91</v>
      </c>
      <c r="AF11" s="14" t="s">
        <v>91</v>
      </c>
      <c r="AG11" s="14" t="s">
        <v>91</v>
      </c>
      <c r="AH11" s="14" t="s">
        <v>91</v>
      </c>
      <c r="AI11" s="14" t="s">
        <v>91</v>
      </c>
      <c r="AJ11" s="14" t="s">
        <v>91</v>
      </c>
      <c r="AK11" s="14" t="s">
        <v>91</v>
      </c>
      <c r="AL11" s="14" t="s">
        <v>91</v>
      </c>
      <c r="AM11" s="14" t="s">
        <v>91</v>
      </c>
    </row>
    <row r="12" spans="1:39" ht="12" customHeight="1">
      <c r="A12" s="16">
        <v>10</v>
      </c>
      <c r="B12" s="10" t="s">
        <v>79</v>
      </c>
      <c r="C12" s="10">
        <v>73274227</v>
      </c>
      <c r="D12" s="11">
        <v>36696</v>
      </c>
      <c r="E12" s="11">
        <v>41659</v>
      </c>
      <c r="F12" s="11" t="s">
        <v>127</v>
      </c>
      <c r="G12" s="11"/>
      <c r="H12" s="11" t="s">
        <v>125</v>
      </c>
      <c r="I12" s="11" t="s">
        <v>125</v>
      </c>
      <c r="J12" s="14">
        <v>1952</v>
      </c>
      <c r="K12" s="14" t="s">
        <v>140</v>
      </c>
      <c r="L12" s="13">
        <v>36990</v>
      </c>
      <c r="M12" s="13" t="s">
        <v>127</v>
      </c>
      <c r="N12" s="13" t="s">
        <v>127</v>
      </c>
      <c r="O12" s="14"/>
      <c r="P12" s="24"/>
      <c r="Q12" s="14">
        <v>1.07</v>
      </c>
      <c r="R12" s="14">
        <f t="shared" si="1"/>
        <v>8.6</v>
      </c>
      <c r="S12" s="14">
        <f t="shared" si="2"/>
        <v>1.1000000000000001</v>
      </c>
      <c r="T12" s="14">
        <f t="shared" si="3"/>
        <v>90.9</v>
      </c>
      <c r="U12" s="14">
        <v>8</v>
      </c>
      <c r="V12" s="14">
        <v>1</v>
      </c>
      <c r="W12" s="14">
        <v>2.5</v>
      </c>
      <c r="X12" s="14">
        <v>0.25</v>
      </c>
      <c r="Y12" s="14">
        <v>0.25</v>
      </c>
      <c r="Z12" s="14" t="s">
        <v>107</v>
      </c>
      <c r="AA12" s="14">
        <f t="shared" si="4"/>
        <v>31.3</v>
      </c>
      <c r="AB12" s="14">
        <f t="shared" si="5"/>
        <v>25</v>
      </c>
      <c r="AC12" s="15">
        <f t="shared" si="6"/>
        <v>22.7</v>
      </c>
      <c r="AD12" s="14" t="s">
        <v>91</v>
      </c>
      <c r="AE12" s="14" t="s">
        <v>91</v>
      </c>
      <c r="AF12" s="14" t="s">
        <v>91</v>
      </c>
      <c r="AG12" s="14" t="s">
        <v>91</v>
      </c>
      <c r="AH12" s="14" t="s">
        <v>91</v>
      </c>
      <c r="AI12" s="14" t="s">
        <v>91</v>
      </c>
      <c r="AJ12" s="14" t="s">
        <v>91</v>
      </c>
      <c r="AK12" s="14" t="s">
        <v>91</v>
      </c>
      <c r="AL12" s="14" t="s">
        <v>91</v>
      </c>
      <c r="AM12" s="14" t="s">
        <v>91</v>
      </c>
    </row>
    <row r="13" spans="1:39" ht="12" customHeight="1">
      <c r="A13" s="9">
        <v>11</v>
      </c>
      <c r="B13" s="10" t="s">
        <v>80</v>
      </c>
      <c r="C13" s="10">
        <v>73331980</v>
      </c>
      <c r="D13" s="11">
        <v>36822</v>
      </c>
      <c r="E13" s="11">
        <v>40386</v>
      </c>
      <c r="F13" s="11" t="s">
        <v>127</v>
      </c>
      <c r="G13" s="11"/>
      <c r="H13" s="11" t="s">
        <v>125</v>
      </c>
      <c r="I13" s="11" t="s">
        <v>125</v>
      </c>
      <c r="J13" s="14">
        <v>1952</v>
      </c>
      <c r="K13" s="14" t="s">
        <v>140</v>
      </c>
      <c r="L13" s="13">
        <v>37123</v>
      </c>
      <c r="M13" s="13" t="s">
        <v>127</v>
      </c>
      <c r="N13" s="13" t="s">
        <v>127</v>
      </c>
      <c r="O13" s="14"/>
      <c r="P13" s="24"/>
      <c r="Q13" s="14">
        <v>0.97299999999999998</v>
      </c>
      <c r="R13" s="14">
        <f t="shared" si="1"/>
        <v>7.8</v>
      </c>
      <c r="S13" s="14">
        <f t="shared" si="2"/>
        <v>1</v>
      </c>
      <c r="T13" s="14">
        <f t="shared" si="3"/>
        <v>100</v>
      </c>
      <c r="U13" s="14">
        <v>7</v>
      </c>
      <c r="V13" s="14">
        <v>1</v>
      </c>
      <c r="W13" s="14">
        <v>2</v>
      </c>
      <c r="X13" s="14">
        <v>0.25</v>
      </c>
      <c r="Y13" s="14">
        <v>0.25</v>
      </c>
      <c r="Z13" s="14" t="s">
        <v>107</v>
      </c>
      <c r="AA13" s="14">
        <f t="shared" si="4"/>
        <v>28.6</v>
      </c>
      <c r="AB13" s="14">
        <f t="shared" si="5"/>
        <v>25</v>
      </c>
      <c r="AC13" s="15">
        <f t="shared" si="6"/>
        <v>25</v>
      </c>
      <c r="AD13" s="14" t="s">
        <v>91</v>
      </c>
      <c r="AE13" s="14" t="s">
        <v>91</v>
      </c>
      <c r="AF13" s="14" t="s">
        <v>91</v>
      </c>
      <c r="AG13" s="14" t="s">
        <v>91</v>
      </c>
      <c r="AH13" s="14" t="s">
        <v>91</v>
      </c>
      <c r="AI13" s="14" t="s">
        <v>91</v>
      </c>
      <c r="AJ13" s="14" t="s">
        <v>91</v>
      </c>
      <c r="AK13" s="14" t="s">
        <v>91</v>
      </c>
      <c r="AL13" s="14" t="s">
        <v>91</v>
      </c>
      <c r="AM13" s="14" t="s">
        <v>91</v>
      </c>
    </row>
    <row r="14" spans="1:39" ht="12" customHeight="1">
      <c r="A14" s="16">
        <v>12</v>
      </c>
      <c r="B14" s="39" t="s">
        <v>81</v>
      </c>
      <c r="C14" s="10">
        <v>73625375</v>
      </c>
      <c r="D14" s="11">
        <v>37263</v>
      </c>
      <c r="E14" s="11">
        <v>42061</v>
      </c>
      <c r="F14" s="11" t="s">
        <v>127</v>
      </c>
      <c r="G14" s="11"/>
      <c r="H14" s="11" t="s">
        <v>125</v>
      </c>
      <c r="I14" s="11" t="s">
        <v>125</v>
      </c>
      <c r="J14" s="14">
        <v>1952</v>
      </c>
      <c r="K14" s="14" t="s">
        <v>140</v>
      </c>
      <c r="L14" s="13">
        <v>37641</v>
      </c>
      <c r="M14" s="17" t="s">
        <v>123</v>
      </c>
      <c r="N14" s="17" t="s">
        <v>127</v>
      </c>
      <c r="O14" s="14"/>
      <c r="P14" s="24"/>
      <c r="Q14" s="14">
        <v>0.72</v>
      </c>
      <c r="R14" s="14">
        <f t="shared" si="1"/>
        <v>5.8</v>
      </c>
      <c r="S14" s="14">
        <f t="shared" si="2"/>
        <v>0.7</v>
      </c>
      <c r="T14" s="14">
        <f t="shared" si="3"/>
        <v>35.700000000000003</v>
      </c>
      <c r="U14" s="14">
        <v>1</v>
      </c>
      <c r="V14" s="14">
        <v>0.25</v>
      </c>
      <c r="W14" s="14">
        <v>1</v>
      </c>
      <c r="X14" s="14">
        <v>0.25</v>
      </c>
      <c r="Y14" s="14">
        <v>0.125</v>
      </c>
      <c r="Z14" s="14" t="s">
        <v>103</v>
      </c>
      <c r="AA14" s="14">
        <f t="shared" si="4"/>
        <v>100</v>
      </c>
      <c r="AB14" s="14">
        <f t="shared" si="5"/>
        <v>50</v>
      </c>
      <c r="AC14" s="15">
        <f t="shared" si="6"/>
        <v>17.899999999999999</v>
      </c>
      <c r="AD14" s="14" t="s">
        <v>91</v>
      </c>
      <c r="AE14" s="14" t="s">
        <v>91</v>
      </c>
      <c r="AF14" s="14" t="s">
        <v>91</v>
      </c>
      <c r="AG14" s="14" t="s">
        <v>91</v>
      </c>
      <c r="AH14" s="14" t="s">
        <v>91</v>
      </c>
      <c r="AI14" s="14" t="s">
        <v>91</v>
      </c>
      <c r="AJ14" s="14" t="s">
        <v>91</v>
      </c>
      <c r="AK14" s="14" t="s">
        <v>91</v>
      </c>
      <c r="AL14" s="14" t="s">
        <v>91</v>
      </c>
      <c r="AM14" s="14" t="s">
        <v>91</v>
      </c>
    </row>
    <row r="15" spans="1:39" ht="12" customHeight="1">
      <c r="A15" s="18">
        <v>13</v>
      </c>
      <c r="B15" s="10" t="s">
        <v>0</v>
      </c>
      <c r="C15" s="25">
        <v>75757533</v>
      </c>
      <c r="D15" s="11">
        <v>40130</v>
      </c>
      <c r="E15" s="11">
        <v>42136</v>
      </c>
      <c r="F15" s="11" t="s">
        <v>127</v>
      </c>
      <c r="G15" s="11"/>
      <c r="H15" s="11" t="s">
        <v>125</v>
      </c>
      <c r="I15" s="11" t="s">
        <v>125</v>
      </c>
      <c r="J15" s="24" t="s">
        <v>54</v>
      </c>
      <c r="K15" s="24" t="s">
        <v>141</v>
      </c>
      <c r="L15" s="17">
        <v>40492</v>
      </c>
      <c r="M15" s="17" t="s">
        <v>123</v>
      </c>
      <c r="N15" s="17" t="s">
        <v>127</v>
      </c>
      <c r="O15" s="14" t="s">
        <v>61</v>
      </c>
      <c r="P15" s="14">
        <v>22</v>
      </c>
      <c r="Q15" s="14">
        <f>P15/40</f>
        <v>0.55000000000000004</v>
      </c>
      <c r="R15" s="14">
        <f t="shared" si="1"/>
        <v>4.4000000000000004</v>
      </c>
      <c r="S15" s="14">
        <f t="shared" si="2"/>
        <v>0.6</v>
      </c>
      <c r="T15" s="14">
        <f t="shared" si="3"/>
        <v>41.7</v>
      </c>
      <c r="U15" s="14">
        <v>3.5</v>
      </c>
      <c r="V15" s="14">
        <v>0.25</v>
      </c>
      <c r="W15" s="14">
        <v>3</v>
      </c>
      <c r="X15" s="14" t="s">
        <v>104</v>
      </c>
      <c r="Y15" s="14">
        <v>0.11</v>
      </c>
      <c r="Z15" s="14" t="s">
        <v>105</v>
      </c>
      <c r="AA15" s="14">
        <f t="shared" si="4"/>
        <v>85.7</v>
      </c>
      <c r="AB15" s="14">
        <f t="shared" si="5"/>
        <v>44</v>
      </c>
      <c r="AC15" s="15">
        <f t="shared" si="6"/>
        <v>18.3</v>
      </c>
      <c r="AD15" s="14">
        <v>2</v>
      </c>
      <c r="AE15" s="14">
        <v>3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</row>
    <row r="16" spans="1:39" ht="12" customHeight="1">
      <c r="A16" s="16">
        <v>14</v>
      </c>
      <c r="B16" s="26" t="s">
        <v>110</v>
      </c>
      <c r="C16" s="27">
        <v>74555284</v>
      </c>
      <c r="D16" s="23">
        <v>38649</v>
      </c>
      <c r="E16" s="23">
        <v>39970</v>
      </c>
      <c r="F16" s="23" t="s">
        <v>123</v>
      </c>
      <c r="G16" s="23" t="s">
        <v>132</v>
      </c>
      <c r="H16" s="23">
        <v>39701</v>
      </c>
      <c r="I16" s="11" t="s">
        <v>123</v>
      </c>
      <c r="J16" s="14" t="s">
        <v>54</v>
      </c>
      <c r="K16" s="24" t="s">
        <v>141</v>
      </c>
      <c r="L16" s="17">
        <v>39008</v>
      </c>
      <c r="M16" s="17" t="s">
        <v>123</v>
      </c>
      <c r="N16" s="17" t="s">
        <v>123</v>
      </c>
      <c r="O16" s="14">
        <v>9.5</v>
      </c>
      <c r="P16" s="24">
        <f>O16*5</f>
        <v>47.5</v>
      </c>
      <c r="Q16" s="14">
        <f>P16/40</f>
        <v>1.1875</v>
      </c>
      <c r="R16" s="14">
        <f t="shared" si="1"/>
        <v>9.5</v>
      </c>
      <c r="S16" s="14">
        <f t="shared" si="2"/>
        <v>1.2</v>
      </c>
      <c r="T16" s="14">
        <f t="shared" si="3"/>
        <v>62.5</v>
      </c>
      <c r="U16" s="14">
        <v>5</v>
      </c>
      <c r="V16" s="14">
        <v>0.75</v>
      </c>
      <c r="W16" s="14">
        <v>2.5</v>
      </c>
      <c r="X16" s="14" t="s">
        <v>109</v>
      </c>
      <c r="Y16" s="14">
        <v>0.25</v>
      </c>
      <c r="Z16" s="14" t="s">
        <v>107</v>
      </c>
      <c r="AA16" s="14">
        <f t="shared" si="4"/>
        <v>50</v>
      </c>
      <c r="AB16" s="14">
        <f t="shared" si="5"/>
        <v>33.299999999999997</v>
      </c>
      <c r="AC16" s="15">
        <f t="shared" si="6"/>
        <v>20.8</v>
      </c>
      <c r="AD16" s="14">
        <v>3</v>
      </c>
      <c r="AE16" s="14">
        <v>11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</row>
    <row r="17" spans="1:39" ht="12" customHeight="1">
      <c r="A17" s="16">
        <v>15</v>
      </c>
      <c r="B17" s="28" t="s">
        <v>5</v>
      </c>
      <c r="C17" s="22">
        <v>75136307</v>
      </c>
      <c r="D17" s="11">
        <v>40267</v>
      </c>
      <c r="E17" s="11">
        <v>42094</v>
      </c>
      <c r="F17" s="11" t="s">
        <v>127</v>
      </c>
      <c r="G17" s="11"/>
      <c r="H17" s="11" t="s">
        <v>125</v>
      </c>
      <c r="I17" s="11" t="s">
        <v>125</v>
      </c>
      <c r="J17" s="14" t="s">
        <v>54</v>
      </c>
      <c r="K17" s="24" t="s">
        <v>141</v>
      </c>
      <c r="L17" s="17">
        <v>40590</v>
      </c>
      <c r="M17" s="13" t="s">
        <v>125</v>
      </c>
      <c r="N17" s="13" t="s">
        <v>126</v>
      </c>
      <c r="O17" s="14">
        <v>6</v>
      </c>
      <c r="P17" s="24">
        <f>O17*5</f>
        <v>30</v>
      </c>
      <c r="Q17" s="14">
        <f>P17/40</f>
        <v>0.75</v>
      </c>
      <c r="R17" s="14">
        <f t="shared" si="1"/>
        <v>6</v>
      </c>
      <c r="S17" s="14">
        <f t="shared" si="2"/>
        <v>0.8</v>
      </c>
      <c r="T17" s="14">
        <f t="shared" si="3"/>
        <v>93.8</v>
      </c>
      <c r="U17" s="14">
        <v>5</v>
      </c>
      <c r="V17" s="14">
        <v>0.75</v>
      </c>
      <c r="W17" s="14">
        <v>0.25</v>
      </c>
      <c r="X17" s="14" t="s">
        <v>57</v>
      </c>
      <c r="Y17" s="14">
        <v>3.5000000000000003E-2</v>
      </c>
      <c r="Z17" s="14" t="s">
        <v>85</v>
      </c>
      <c r="AA17" s="14">
        <f t="shared" si="4"/>
        <v>5</v>
      </c>
      <c r="AB17" s="14">
        <f t="shared" si="5"/>
        <v>4.7</v>
      </c>
      <c r="AC17" s="15">
        <f t="shared" si="6"/>
        <v>4.4000000000000004</v>
      </c>
      <c r="AD17" s="14">
        <v>5</v>
      </c>
      <c r="AE17" s="14">
        <v>19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</row>
    <row r="18" spans="1:39" ht="12" customHeight="1">
      <c r="A18" s="9">
        <v>16</v>
      </c>
      <c r="B18" s="28" t="s">
        <v>8</v>
      </c>
      <c r="C18" s="29">
        <v>76346138</v>
      </c>
      <c r="D18" s="11">
        <v>40728</v>
      </c>
      <c r="E18" s="11">
        <v>42143</v>
      </c>
      <c r="F18" s="11" t="s">
        <v>127</v>
      </c>
      <c r="G18" s="11"/>
      <c r="H18" s="11" t="s">
        <v>125</v>
      </c>
      <c r="I18" s="11" t="s">
        <v>125</v>
      </c>
      <c r="J18" s="14" t="s">
        <v>54</v>
      </c>
      <c r="K18" s="24" t="s">
        <v>141</v>
      </c>
      <c r="L18" s="13">
        <v>41052</v>
      </c>
      <c r="M18" s="17" t="s">
        <v>123</v>
      </c>
      <c r="N18" s="17" t="s">
        <v>127</v>
      </c>
      <c r="O18" s="14" t="s">
        <v>60</v>
      </c>
      <c r="P18" s="14">
        <v>25</v>
      </c>
      <c r="Q18" s="14">
        <f>P18/40</f>
        <v>0.625</v>
      </c>
      <c r="R18" s="14">
        <f t="shared" si="1"/>
        <v>5</v>
      </c>
      <c r="S18" s="14">
        <f t="shared" si="2"/>
        <v>0.6</v>
      </c>
      <c r="T18" s="14">
        <f t="shared" si="3"/>
        <v>41.7</v>
      </c>
      <c r="U18" s="14">
        <v>0.5</v>
      </c>
      <c r="V18" s="14">
        <v>0.25</v>
      </c>
      <c r="W18" s="14">
        <v>1</v>
      </c>
      <c r="X18" s="14" t="s">
        <v>57</v>
      </c>
      <c r="Y18" s="14">
        <v>3.5000000000000003E-2</v>
      </c>
      <c r="Z18" s="14" t="s">
        <v>85</v>
      </c>
      <c r="AA18" s="14">
        <f t="shared" si="4"/>
        <v>200</v>
      </c>
      <c r="AB18" s="14">
        <f t="shared" si="5"/>
        <v>14</v>
      </c>
      <c r="AC18" s="15">
        <f t="shared" si="6"/>
        <v>5.8</v>
      </c>
      <c r="AD18" s="14">
        <v>1</v>
      </c>
      <c r="AE18" s="14">
        <v>11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</row>
    <row r="19" spans="1:39" ht="12" customHeight="1">
      <c r="A19" s="16">
        <v>17</v>
      </c>
      <c r="B19" s="39" t="s">
        <v>78</v>
      </c>
      <c r="C19" s="10">
        <v>27408313</v>
      </c>
      <c r="D19" s="11">
        <v>35496</v>
      </c>
      <c r="E19" s="11">
        <v>40409</v>
      </c>
      <c r="F19" s="11" t="s">
        <v>127</v>
      </c>
      <c r="G19" s="11"/>
      <c r="H19" s="11" t="s">
        <v>125</v>
      </c>
      <c r="I19" s="11" t="s">
        <v>125</v>
      </c>
      <c r="J19" s="14" t="s">
        <v>118</v>
      </c>
      <c r="K19" s="24" t="s">
        <v>141</v>
      </c>
      <c r="L19" s="13">
        <v>35739</v>
      </c>
      <c r="M19" s="13" t="s">
        <v>127</v>
      </c>
      <c r="N19" s="13" t="s">
        <v>127</v>
      </c>
      <c r="O19" s="14"/>
      <c r="P19" s="24"/>
      <c r="Q19" s="14">
        <v>1.46</v>
      </c>
      <c r="R19" s="14">
        <f t="shared" si="1"/>
        <v>11.7</v>
      </c>
      <c r="S19" s="14">
        <f t="shared" si="2"/>
        <v>1.5</v>
      </c>
      <c r="T19" s="14">
        <f t="shared" si="3"/>
        <v>33.299999999999997</v>
      </c>
      <c r="U19" s="14">
        <v>4</v>
      </c>
      <c r="V19" s="14">
        <v>0.5</v>
      </c>
      <c r="W19" s="14">
        <v>5</v>
      </c>
      <c r="X19" s="14">
        <v>0.25</v>
      </c>
      <c r="Y19" s="14">
        <v>0.25</v>
      </c>
      <c r="Z19" s="14" t="s">
        <v>107</v>
      </c>
      <c r="AA19" s="14">
        <f t="shared" si="4"/>
        <v>125</v>
      </c>
      <c r="AB19" s="14">
        <f t="shared" si="5"/>
        <v>50</v>
      </c>
      <c r="AC19" s="15">
        <f t="shared" si="6"/>
        <v>16.7</v>
      </c>
      <c r="AD19" s="14" t="s">
        <v>91</v>
      </c>
      <c r="AE19" s="14" t="s">
        <v>91</v>
      </c>
      <c r="AF19" s="14" t="s">
        <v>91</v>
      </c>
      <c r="AG19" s="14" t="s">
        <v>91</v>
      </c>
      <c r="AH19" s="14" t="s">
        <v>91</v>
      </c>
      <c r="AI19" s="14" t="s">
        <v>91</v>
      </c>
      <c r="AJ19" s="14" t="s">
        <v>91</v>
      </c>
      <c r="AK19" s="14" t="s">
        <v>91</v>
      </c>
      <c r="AL19" s="14" t="s">
        <v>91</v>
      </c>
      <c r="AM19" s="14" t="s">
        <v>91</v>
      </c>
    </row>
    <row r="20" spans="1:39" ht="12" customHeight="1">
      <c r="A20" s="18">
        <v>18</v>
      </c>
      <c r="B20" s="10" t="s">
        <v>12</v>
      </c>
      <c r="C20" s="10">
        <v>75224785</v>
      </c>
      <c r="D20" s="11">
        <v>40588</v>
      </c>
      <c r="E20" s="11">
        <v>41647</v>
      </c>
      <c r="F20" s="11" t="s">
        <v>127</v>
      </c>
      <c r="G20" s="11"/>
      <c r="H20" s="11" t="s">
        <v>125</v>
      </c>
      <c r="I20" s="11" t="s">
        <v>125</v>
      </c>
      <c r="J20" s="14" t="s">
        <v>54</v>
      </c>
      <c r="K20" s="24" t="s">
        <v>141</v>
      </c>
      <c r="L20" s="17">
        <v>40903</v>
      </c>
      <c r="M20" s="13" t="s">
        <v>127</v>
      </c>
      <c r="N20" s="13" t="s">
        <v>127</v>
      </c>
      <c r="O20" s="14">
        <v>6</v>
      </c>
      <c r="P20" s="24">
        <f>O20*5</f>
        <v>30</v>
      </c>
      <c r="Q20" s="14">
        <f t="shared" ref="Q20:Q30" si="7">P20/40</f>
        <v>0.75</v>
      </c>
      <c r="R20" s="14">
        <f t="shared" si="1"/>
        <v>6</v>
      </c>
      <c r="S20" s="14">
        <f t="shared" si="2"/>
        <v>0.8</v>
      </c>
      <c r="T20" s="14">
        <f t="shared" si="3"/>
        <v>62.5</v>
      </c>
      <c r="U20" s="14">
        <v>5</v>
      </c>
      <c r="V20" s="14">
        <v>0.5</v>
      </c>
      <c r="W20" s="14">
        <v>3</v>
      </c>
      <c r="X20" s="14" t="s">
        <v>57</v>
      </c>
      <c r="Y20" s="14">
        <v>0.125</v>
      </c>
      <c r="Z20" s="14" t="s">
        <v>83</v>
      </c>
      <c r="AA20" s="14">
        <f t="shared" si="4"/>
        <v>60</v>
      </c>
      <c r="AB20" s="14">
        <f t="shared" si="5"/>
        <v>25</v>
      </c>
      <c r="AC20" s="15">
        <f t="shared" si="6"/>
        <v>15.6</v>
      </c>
      <c r="AD20" s="14">
        <v>3</v>
      </c>
      <c r="AE20" s="14">
        <v>3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1</v>
      </c>
      <c r="AM20" s="14">
        <v>0</v>
      </c>
    </row>
    <row r="21" spans="1:39" ht="12" customHeight="1">
      <c r="A21" s="16">
        <v>19</v>
      </c>
      <c r="B21" s="28" t="s">
        <v>13</v>
      </c>
      <c r="C21" s="10">
        <v>75458696</v>
      </c>
      <c r="D21" s="11">
        <v>40624</v>
      </c>
      <c r="E21" s="11">
        <v>42116</v>
      </c>
      <c r="F21" s="11" t="s">
        <v>127</v>
      </c>
      <c r="G21" s="11"/>
      <c r="H21" s="11" t="s">
        <v>125</v>
      </c>
      <c r="I21" s="11" t="s">
        <v>125</v>
      </c>
      <c r="J21" s="14" t="s">
        <v>54</v>
      </c>
      <c r="K21" s="24" t="s">
        <v>141</v>
      </c>
      <c r="L21" s="13">
        <v>40963</v>
      </c>
      <c r="M21" s="17" t="s">
        <v>123</v>
      </c>
      <c r="N21" s="17" t="s">
        <v>127</v>
      </c>
      <c r="O21" s="14">
        <v>7</v>
      </c>
      <c r="P21" s="14">
        <v>35</v>
      </c>
      <c r="Q21" s="14">
        <f t="shared" si="7"/>
        <v>0.875</v>
      </c>
      <c r="R21" s="14">
        <f t="shared" si="1"/>
        <v>7</v>
      </c>
      <c r="S21" s="14">
        <f t="shared" si="2"/>
        <v>0.9</v>
      </c>
      <c r="T21" s="14">
        <f t="shared" si="3"/>
        <v>27.8</v>
      </c>
      <c r="U21" s="14">
        <v>1</v>
      </c>
      <c r="V21" s="14">
        <v>0.25</v>
      </c>
      <c r="W21" s="14">
        <v>1</v>
      </c>
      <c r="X21" s="14">
        <v>0.25</v>
      </c>
      <c r="Y21" s="14">
        <v>7.0000000000000007E-2</v>
      </c>
      <c r="Z21" s="14" t="s">
        <v>90</v>
      </c>
      <c r="AA21" s="14">
        <f t="shared" si="4"/>
        <v>100</v>
      </c>
      <c r="AB21" s="14">
        <f t="shared" si="5"/>
        <v>28</v>
      </c>
      <c r="AC21" s="15">
        <f t="shared" si="6"/>
        <v>7.8</v>
      </c>
      <c r="AD21" s="14">
        <v>1</v>
      </c>
      <c r="AE21" s="14">
        <v>4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</row>
    <row r="22" spans="1:39" ht="12" customHeight="1">
      <c r="A22" s="16">
        <v>20</v>
      </c>
      <c r="B22" s="30" t="s">
        <v>56</v>
      </c>
      <c r="C22" s="30">
        <v>73906579</v>
      </c>
      <c r="D22" s="17">
        <v>37685</v>
      </c>
      <c r="E22" s="17">
        <v>42108</v>
      </c>
      <c r="F22" s="11" t="s">
        <v>127</v>
      </c>
      <c r="G22" s="11"/>
      <c r="H22" s="11" t="s">
        <v>125</v>
      </c>
      <c r="I22" s="11" t="s">
        <v>125</v>
      </c>
      <c r="J22" s="14" t="s">
        <v>54</v>
      </c>
      <c r="K22" s="24" t="s">
        <v>141</v>
      </c>
      <c r="L22" s="13">
        <v>37774</v>
      </c>
      <c r="M22" s="13" t="s">
        <v>127</v>
      </c>
      <c r="N22" s="13" t="s">
        <v>127</v>
      </c>
      <c r="O22" s="14">
        <v>13</v>
      </c>
      <c r="P22" s="14">
        <f t="shared" ref="P22:P30" si="8">O22*5</f>
        <v>65</v>
      </c>
      <c r="Q22" s="14">
        <f t="shared" si="7"/>
        <v>1.625</v>
      </c>
      <c r="R22" s="14">
        <f t="shared" si="1"/>
        <v>13</v>
      </c>
      <c r="S22" s="14">
        <f t="shared" si="2"/>
        <v>1.6</v>
      </c>
      <c r="T22" s="14">
        <f t="shared" si="3"/>
        <v>100</v>
      </c>
      <c r="U22" s="14">
        <v>9.6</v>
      </c>
      <c r="V22" s="14">
        <v>1.6</v>
      </c>
      <c r="W22" s="14">
        <v>7</v>
      </c>
      <c r="X22" s="14" t="s">
        <v>63</v>
      </c>
      <c r="Y22" s="14">
        <v>0.375</v>
      </c>
      <c r="Z22" s="14"/>
      <c r="AA22" s="14">
        <f t="shared" si="4"/>
        <v>72.900000000000006</v>
      </c>
      <c r="AB22" s="14">
        <f t="shared" si="5"/>
        <v>23.4</v>
      </c>
      <c r="AC22" s="15">
        <f t="shared" si="6"/>
        <v>23.4</v>
      </c>
      <c r="AD22" s="14">
        <v>7</v>
      </c>
      <c r="AE22" s="14">
        <v>20</v>
      </c>
      <c r="AF22" s="14">
        <v>1</v>
      </c>
      <c r="AG22" s="14">
        <v>0</v>
      </c>
      <c r="AH22" s="14">
        <v>2</v>
      </c>
      <c r="AI22" s="14">
        <v>1</v>
      </c>
      <c r="AJ22" s="14">
        <v>0</v>
      </c>
      <c r="AK22" s="14">
        <v>11</v>
      </c>
      <c r="AL22" s="14">
        <v>10</v>
      </c>
      <c r="AM22" s="14">
        <v>5</v>
      </c>
    </row>
    <row r="23" spans="1:39" ht="12" customHeight="1">
      <c r="A23" s="9">
        <v>21</v>
      </c>
      <c r="B23" s="39" t="s">
        <v>15</v>
      </c>
      <c r="C23" s="25">
        <v>75544643</v>
      </c>
      <c r="D23" s="11">
        <v>39909</v>
      </c>
      <c r="E23" s="11">
        <v>42136</v>
      </c>
      <c r="F23" s="11" t="s">
        <v>124</v>
      </c>
      <c r="G23" s="11" t="s">
        <v>134</v>
      </c>
      <c r="H23" s="11">
        <v>41520</v>
      </c>
      <c r="I23" s="11" t="s">
        <v>125</v>
      </c>
      <c r="J23" s="14" t="s">
        <v>54</v>
      </c>
      <c r="K23" s="24" t="s">
        <v>141</v>
      </c>
      <c r="L23" s="17">
        <v>40310</v>
      </c>
      <c r="M23" s="17" t="s">
        <v>123</v>
      </c>
      <c r="N23" s="17" t="s">
        <v>123</v>
      </c>
      <c r="O23" s="24">
        <v>6</v>
      </c>
      <c r="P23" s="24">
        <f t="shared" si="8"/>
        <v>30</v>
      </c>
      <c r="Q23" s="14">
        <f t="shared" si="7"/>
        <v>0.75</v>
      </c>
      <c r="R23" s="14">
        <f t="shared" si="1"/>
        <v>6</v>
      </c>
      <c r="S23" s="14">
        <f t="shared" si="2"/>
        <v>0.8</v>
      </c>
      <c r="T23" s="14">
        <f t="shared" si="3"/>
        <v>62.5</v>
      </c>
      <c r="U23" s="24">
        <v>3</v>
      </c>
      <c r="V23" s="14">
        <v>0.5</v>
      </c>
      <c r="W23" s="14">
        <v>0.25</v>
      </c>
      <c r="X23" s="14" t="s">
        <v>57</v>
      </c>
      <c r="Y23" s="14">
        <v>7.0000000000000007E-2</v>
      </c>
      <c r="Z23" s="14" t="s">
        <v>84</v>
      </c>
      <c r="AA23" s="14">
        <f t="shared" si="4"/>
        <v>8.3000000000000007</v>
      </c>
      <c r="AB23" s="14">
        <f t="shared" si="5"/>
        <v>14</v>
      </c>
      <c r="AC23" s="15">
        <f t="shared" si="6"/>
        <v>8.8000000000000007</v>
      </c>
      <c r="AD23" s="14">
        <v>18</v>
      </c>
      <c r="AE23" s="14">
        <v>39</v>
      </c>
      <c r="AF23" s="14">
        <v>0</v>
      </c>
      <c r="AG23" s="14">
        <v>0</v>
      </c>
      <c r="AH23" s="14">
        <v>0</v>
      </c>
      <c r="AI23" s="14">
        <v>0</v>
      </c>
      <c r="AJ23" s="14">
        <v>1</v>
      </c>
      <c r="AK23" s="14">
        <v>1</v>
      </c>
      <c r="AL23" s="14">
        <v>0</v>
      </c>
      <c r="AM23" s="14">
        <v>2</v>
      </c>
    </row>
    <row r="24" spans="1:39" ht="12" customHeight="1">
      <c r="A24" s="16">
        <v>22</v>
      </c>
      <c r="B24" s="31" t="s">
        <v>17</v>
      </c>
      <c r="C24" s="27">
        <v>74705243</v>
      </c>
      <c r="D24" s="23">
        <v>38859</v>
      </c>
      <c r="E24" s="23">
        <v>42059</v>
      </c>
      <c r="F24" s="11" t="s">
        <v>127</v>
      </c>
      <c r="G24" s="11"/>
      <c r="H24" s="11" t="s">
        <v>125</v>
      </c>
      <c r="I24" s="11" t="s">
        <v>125</v>
      </c>
      <c r="J24" s="14" t="s">
        <v>54</v>
      </c>
      <c r="K24" s="24" t="s">
        <v>141</v>
      </c>
      <c r="L24" s="13">
        <v>39176</v>
      </c>
      <c r="M24" s="13" t="s">
        <v>127</v>
      </c>
      <c r="N24" s="13" t="s">
        <v>127</v>
      </c>
      <c r="O24" s="24">
        <v>5</v>
      </c>
      <c r="P24" s="24">
        <f t="shared" si="8"/>
        <v>25</v>
      </c>
      <c r="Q24" s="14">
        <f t="shared" si="7"/>
        <v>0.625</v>
      </c>
      <c r="R24" s="14">
        <f t="shared" si="1"/>
        <v>5</v>
      </c>
      <c r="S24" s="14">
        <f t="shared" si="2"/>
        <v>0.6</v>
      </c>
      <c r="T24" s="14">
        <f t="shared" si="3"/>
        <v>104.2</v>
      </c>
      <c r="U24" s="24">
        <v>5</v>
      </c>
      <c r="V24" s="14">
        <v>0.625</v>
      </c>
      <c r="W24" s="14">
        <v>0.5</v>
      </c>
      <c r="X24" s="14" t="s">
        <v>108</v>
      </c>
      <c r="Y24" s="14">
        <v>0.125</v>
      </c>
      <c r="Z24" s="14" t="s">
        <v>87</v>
      </c>
      <c r="AA24" s="14">
        <f t="shared" si="4"/>
        <v>10</v>
      </c>
      <c r="AB24" s="14">
        <f t="shared" si="5"/>
        <v>20</v>
      </c>
      <c r="AC24" s="15">
        <f t="shared" si="6"/>
        <v>20.8</v>
      </c>
      <c r="AD24" s="14">
        <v>18</v>
      </c>
      <c r="AE24" s="14">
        <v>12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</row>
    <row r="25" spans="1:39" ht="12" customHeight="1">
      <c r="A25" s="18">
        <v>23</v>
      </c>
      <c r="B25" s="32" t="s">
        <v>19</v>
      </c>
      <c r="C25" s="10">
        <v>76176276</v>
      </c>
      <c r="D25" s="11">
        <v>40563</v>
      </c>
      <c r="E25" s="11">
        <v>42122</v>
      </c>
      <c r="F25" s="11" t="s">
        <v>127</v>
      </c>
      <c r="G25" s="11"/>
      <c r="H25" s="11" t="s">
        <v>125</v>
      </c>
      <c r="I25" s="11" t="s">
        <v>125</v>
      </c>
      <c r="J25" s="14" t="s">
        <v>54</v>
      </c>
      <c r="K25" s="24" t="s">
        <v>141</v>
      </c>
      <c r="L25" s="13">
        <v>40875</v>
      </c>
      <c r="M25" s="17" t="s">
        <v>123</v>
      </c>
      <c r="N25" s="17" t="s">
        <v>123</v>
      </c>
      <c r="O25" s="24">
        <v>6.5</v>
      </c>
      <c r="P25" s="24">
        <f t="shared" si="8"/>
        <v>32.5</v>
      </c>
      <c r="Q25" s="14">
        <f t="shared" si="7"/>
        <v>0.8125</v>
      </c>
      <c r="R25" s="14">
        <f t="shared" si="1"/>
        <v>6.5</v>
      </c>
      <c r="S25" s="14">
        <f t="shared" si="2"/>
        <v>0.8</v>
      </c>
      <c r="T25" s="14">
        <f t="shared" si="3"/>
        <v>31.3</v>
      </c>
      <c r="U25" s="24">
        <v>6</v>
      </c>
      <c r="V25" s="14">
        <v>0.25</v>
      </c>
      <c r="W25" s="14">
        <v>6</v>
      </c>
      <c r="X25" s="14" t="s">
        <v>63</v>
      </c>
      <c r="Y25" s="14">
        <v>0.375</v>
      </c>
      <c r="Z25" s="14" t="s">
        <v>100</v>
      </c>
      <c r="AA25" s="14">
        <f t="shared" si="4"/>
        <v>100</v>
      </c>
      <c r="AB25" s="14">
        <f t="shared" si="5"/>
        <v>150</v>
      </c>
      <c r="AC25" s="15">
        <f t="shared" si="6"/>
        <v>46.9</v>
      </c>
      <c r="AD25" s="14">
        <v>1</v>
      </c>
      <c r="AE25" s="14">
        <v>8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4">
        <v>3</v>
      </c>
      <c r="AL25" s="14">
        <v>1</v>
      </c>
      <c r="AM25" s="14">
        <v>0</v>
      </c>
    </row>
    <row r="26" spans="1:39" ht="12" customHeight="1">
      <c r="A26" s="16">
        <v>24</v>
      </c>
      <c r="B26" s="33" t="s">
        <v>20</v>
      </c>
      <c r="C26" s="10">
        <v>76920839</v>
      </c>
      <c r="D26" s="11">
        <v>41260</v>
      </c>
      <c r="E26" s="11">
        <v>42123</v>
      </c>
      <c r="F26" s="11" t="s">
        <v>127</v>
      </c>
      <c r="G26" s="11"/>
      <c r="H26" s="11" t="s">
        <v>125</v>
      </c>
      <c r="I26" s="11" t="s">
        <v>125</v>
      </c>
      <c r="J26" s="14" t="s">
        <v>54</v>
      </c>
      <c r="K26" s="24" t="s">
        <v>141</v>
      </c>
      <c r="L26" s="17">
        <v>41612</v>
      </c>
      <c r="M26" s="13" t="s">
        <v>127</v>
      </c>
      <c r="N26" s="13" t="s">
        <v>127</v>
      </c>
      <c r="O26" s="24">
        <v>8</v>
      </c>
      <c r="P26" s="24">
        <f t="shared" si="8"/>
        <v>40</v>
      </c>
      <c r="Q26" s="14">
        <f t="shared" si="7"/>
        <v>1</v>
      </c>
      <c r="R26" s="14">
        <f t="shared" si="1"/>
        <v>8</v>
      </c>
      <c r="S26" s="14">
        <f t="shared" si="2"/>
        <v>1</v>
      </c>
      <c r="T26" s="14">
        <f t="shared" si="3"/>
        <v>75</v>
      </c>
      <c r="U26" s="24">
        <v>5</v>
      </c>
      <c r="V26" s="14">
        <v>0.75</v>
      </c>
      <c r="W26" s="14">
        <v>2</v>
      </c>
      <c r="X26" s="14" t="s">
        <v>57</v>
      </c>
      <c r="Y26" s="14">
        <v>0.25</v>
      </c>
      <c r="Z26" s="14"/>
      <c r="AA26" s="14">
        <f t="shared" si="4"/>
        <v>40</v>
      </c>
      <c r="AB26" s="14">
        <f t="shared" si="5"/>
        <v>33.299999999999997</v>
      </c>
      <c r="AC26" s="15">
        <f t="shared" si="6"/>
        <v>25</v>
      </c>
      <c r="AD26" s="14">
        <v>1</v>
      </c>
      <c r="AE26" s="14">
        <v>11</v>
      </c>
      <c r="AF26" s="14">
        <v>0</v>
      </c>
      <c r="AG26" s="14">
        <v>0</v>
      </c>
      <c r="AH26" s="14">
        <v>2</v>
      </c>
      <c r="AI26" s="14">
        <v>0</v>
      </c>
      <c r="AJ26" s="14">
        <v>0</v>
      </c>
      <c r="AK26" s="14">
        <v>3</v>
      </c>
      <c r="AL26" s="14">
        <v>1</v>
      </c>
      <c r="AM26" s="14">
        <v>2</v>
      </c>
    </row>
    <row r="27" spans="1:39" ht="12" customHeight="1">
      <c r="A27" s="16">
        <v>25</v>
      </c>
      <c r="B27" s="10" t="s">
        <v>22</v>
      </c>
      <c r="C27" s="10">
        <v>76341227</v>
      </c>
      <c r="D27" s="11">
        <v>40722</v>
      </c>
      <c r="E27" s="11">
        <v>42116</v>
      </c>
      <c r="F27" s="11" t="s">
        <v>127</v>
      </c>
      <c r="G27" s="11"/>
      <c r="H27" s="11" t="s">
        <v>125</v>
      </c>
      <c r="I27" s="11" t="s">
        <v>125</v>
      </c>
      <c r="J27" s="14" t="s">
        <v>54</v>
      </c>
      <c r="K27" s="24" t="s">
        <v>141</v>
      </c>
      <c r="L27" s="13">
        <v>41067</v>
      </c>
      <c r="M27" s="13" t="s">
        <v>127</v>
      </c>
      <c r="N27" s="13" t="s">
        <v>127</v>
      </c>
      <c r="O27" s="24">
        <v>6</v>
      </c>
      <c r="P27" s="24">
        <f t="shared" si="8"/>
        <v>30</v>
      </c>
      <c r="Q27" s="14">
        <f t="shared" si="7"/>
        <v>0.75</v>
      </c>
      <c r="R27" s="14">
        <f t="shared" si="1"/>
        <v>6</v>
      </c>
      <c r="S27" s="14">
        <f t="shared" si="2"/>
        <v>0.8</v>
      </c>
      <c r="T27" s="14">
        <f t="shared" si="3"/>
        <v>31.3</v>
      </c>
      <c r="U27" s="24">
        <v>1</v>
      </c>
      <c r="V27" s="14">
        <v>0.25</v>
      </c>
      <c r="W27" s="14">
        <v>2.5</v>
      </c>
      <c r="X27" s="14" t="s">
        <v>57</v>
      </c>
      <c r="Y27" s="14">
        <v>0.25</v>
      </c>
      <c r="Z27" s="20" t="s">
        <v>101</v>
      </c>
      <c r="AA27" s="14">
        <f t="shared" si="4"/>
        <v>250</v>
      </c>
      <c r="AB27" s="14">
        <f t="shared" si="5"/>
        <v>100</v>
      </c>
      <c r="AC27" s="15">
        <f t="shared" si="6"/>
        <v>31.3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</row>
    <row r="28" spans="1:39" ht="12" customHeight="1">
      <c r="A28" s="9">
        <v>26</v>
      </c>
      <c r="B28" s="10" t="s">
        <v>23</v>
      </c>
      <c r="C28" s="25">
        <v>75497343</v>
      </c>
      <c r="D28" s="11">
        <v>39855</v>
      </c>
      <c r="E28" s="11">
        <v>42143</v>
      </c>
      <c r="F28" s="11" t="s">
        <v>127</v>
      </c>
      <c r="G28" s="11"/>
      <c r="H28" s="11" t="s">
        <v>125</v>
      </c>
      <c r="I28" s="11" t="s">
        <v>125</v>
      </c>
      <c r="J28" s="14" t="s">
        <v>54</v>
      </c>
      <c r="K28" s="24" t="s">
        <v>141</v>
      </c>
      <c r="L28" s="13">
        <v>40191</v>
      </c>
      <c r="M28" s="13" t="s">
        <v>127</v>
      </c>
      <c r="N28" s="13" t="s">
        <v>127</v>
      </c>
      <c r="O28" s="24">
        <v>7</v>
      </c>
      <c r="P28" s="24">
        <f t="shared" si="8"/>
        <v>35</v>
      </c>
      <c r="Q28" s="14">
        <f t="shared" si="7"/>
        <v>0.875</v>
      </c>
      <c r="R28" s="14">
        <f t="shared" si="1"/>
        <v>7</v>
      </c>
      <c r="S28" s="14">
        <f t="shared" si="2"/>
        <v>0.9</v>
      </c>
      <c r="T28" s="14">
        <f t="shared" si="3"/>
        <v>83.3</v>
      </c>
      <c r="U28" s="24">
        <v>6</v>
      </c>
      <c r="V28" s="14">
        <v>0.75</v>
      </c>
      <c r="W28" s="14">
        <v>2</v>
      </c>
      <c r="X28" s="14" t="s">
        <v>57</v>
      </c>
      <c r="Y28" s="14">
        <v>0.125</v>
      </c>
      <c r="Z28" s="14" t="s">
        <v>83</v>
      </c>
      <c r="AA28" s="14">
        <f t="shared" si="4"/>
        <v>33.299999999999997</v>
      </c>
      <c r="AB28" s="14">
        <f t="shared" si="5"/>
        <v>16.7</v>
      </c>
      <c r="AC28" s="15">
        <f t="shared" si="6"/>
        <v>13.9</v>
      </c>
      <c r="AD28" s="14">
        <v>4</v>
      </c>
      <c r="AE28" s="14">
        <v>16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2</v>
      </c>
      <c r="AL28" s="14">
        <v>1</v>
      </c>
      <c r="AM28" s="14">
        <v>1</v>
      </c>
    </row>
    <row r="29" spans="1:39" ht="12" customHeight="1">
      <c r="A29" s="16">
        <v>27</v>
      </c>
      <c r="B29" s="32" t="s">
        <v>24</v>
      </c>
      <c r="C29" s="10">
        <v>74253487</v>
      </c>
      <c r="D29" s="11">
        <v>40933</v>
      </c>
      <c r="E29" s="11">
        <v>42130</v>
      </c>
      <c r="F29" s="11" t="s">
        <v>127</v>
      </c>
      <c r="G29" s="11"/>
      <c r="H29" s="11" t="s">
        <v>125</v>
      </c>
      <c r="I29" s="11" t="s">
        <v>125</v>
      </c>
      <c r="J29" s="14" t="s">
        <v>54</v>
      </c>
      <c r="K29" s="24" t="s">
        <v>141</v>
      </c>
      <c r="L29" s="13">
        <v>41444</v>
      </c>
      <c r="M29" s="17" t="s">
        <v>123</v>
      </c>
      <c r="N29" s="17" t="s">
        <v>127</v>
      </c>
      <c r="O29" s="14">
        <v>8.5</v>
      </c>
      <c r="P29" s="24">
        <f t="shared" si="8"/>
        <v>42.5</v>
      </c>
      <c r="Q29" s="14">
        <f t="shared" si="7"/>
        <v>1.0625</v>
      </c>
      <c r="R29" s="14">
        <f t="shared" si="1"/>
        <v>8.5</v>
      </c>
      <c r="S29" s="14">
        <f t="shared" si="2"/>
        <v>1.1000000000000001</v>
      </c>
      <c r="T29" s="14">
        <f t="shared" si="3"/>
        <v>22.7</v>
      </c>
      <c r="U29" s="14">
        <v>2</v>
      </c>
      <c r="V29" s="14">
        <v>0.25</v>
      </c>
      <c r="W29" s="14">
        <v>3</v>
      </c>
      <c r="X29" s="14" t="s">
        <v>57</v>
      </c>
      <c r="Y29" s="14">
        <v>0.25</v>
      </c>
      <c r="Z29" s="14" t="s">
        <v>97</v>
      </c>
      <c r="AA29" s="14">
        <f t="shared" si="4"/>
        <v>150</v>
      </c>
      <c r="AB29" s="14">
        <f t="shared" si="5"/>
        <v>100</v>
      </c>
      <c r="AC29" s="15">
        <f t="shared" si="6"/>
        <v>22.7</v>
      </c>
      <c r="AD29" s="14">
        <v>2</v>
      </c>
      <c r="AE29" s="14">
        <v>6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7</v>
      </c>
      <c r="AL29" s="14">
        <v>2</v>
      </c>
      <c r="AM29" s="14">
        <v>0</v>
      </c>
    </row>
    <row r="30" spans="1:39" ht="12" customHeight="1">
      <c r="A30" s="18">
        <v>28</v>
      </c>
      <c r="B30" s="34" t="s">
        <v>26</v>
      </c>
      <c r="C30" s="25">
        <v>75597407</v>
      </c>
      <c r="D30" s="11">
        <v>40057</v>
      </c>
      <c r="E30" s="11">
        <v>42064</v>
      </c>
      <c r="F30" s="11" t="s">
        <v>127</v>
      </c>
      <c r="G30" s="11"/>
      <c r="H30" s="11" t="s">
        <v>125</v>
      </c>
      <c r="I30" s="11" t="s">
        <v>125</v>
      </c>
      <c r="J30" s="14" t="s">
        <v>54</v>
      </c>
      <c r="K30" s="24" t="s">
        <v>141</v>
      </c>
      <c r="L30" s="13">
        <v>40401</v>
      </c>
      <c r="M30" s="17" t="s">
        <v>123</v>
      </c>
      <c r="N30" s="17" t="s">
        <v>127</v>
      </c>
      <c r="O30" s="14">
        <v>10</v>
      </c>
      <c r="P30" s="14">
        <f t="shared" si="8"/>
        <v>50</v>
      </c>
      <c r="Q30" s="14">
        <f t="shared" si="7"/>
        <v>1.25</v>
      </c>
      <c r="R30" s="14">
        <f t="shared" si="1"/>
        <v>10</v>
      </c>
      <c r="S30" s="14">
        <f t="shared" si="2"/>
        <v>1.3</v>
      </c>
      <c r="T30" s="14">
        <f t="shared" si="3"/>
        <v>19.2</v>
      </c>
      <c r="U30" s="14">
        <v>6</v>
      </c>
      <c r="V30" s="14">
        <v>0.25</v>
      </c>
      <c r="W30" s="14">
        <v>3</v>
      </c>
      <c r="X30" s="14" t="s">
        <v>57</v>
      </c>
      <c r="Y30" s="14">
        <v>0.25</v>
      </c>
      <c r="Z30" s="14" t="s">
        <v>96</v>
      </c>
      <c r="AA30" s="14">
        <f t="shared" si="4"/>
        <v>50</v>
      </c>
      <c r="AB30" s="14">
        <f t="shared" si="5"/>
        <v>100</v>
      </c>
      <c r="AC30" s="15">
        <f t="shared" si="6"/>
        <v>19.2</v>
      </c>
      <c r="AD30" s="14">
        <v>3</v>
      </c>
      <c r="AE30" s="14">
        <v>10</v>
      </c>
      <c r="AF30" s="14">
        <v>0</v>
      </c>
      <c r="AG30" s="14">
        <v>0</v>
      </c>
      <c r="AH30" s="14">
        <v>0</v>
      </c>
      <c r="AI30" s="14">
        <v>0</v>
      </c>
      <c r="AJ30" s="14">
        <v>0</v>
      </c>
      <c r="AK30" s="14">
        <v>4</v>
      </c>
      <c r="AL30" s="14">
        <v>1</v>
      </c>
      <c r="AM30" s="14">
        <v>0</v>
      </c>
    </row>
    <row r="31" spans="1:39" ht="12" customHeight="1">
      <c r="A31" s="16">
        <v>29</v>
      </c>
      <c r="B31" s="39" t="s">
        <v>76</v>
      </c>
      <c r="C31" s="10">
        <v>73545633</v>
      </c>
      <c r="D31" s="11">
        <v>37130</v>
      </c>
      <c r="E31" s="11">
        <v>41981</v>
      </c>
      <c r="F31" s="11" t="s">
        <v>127</v>
      </c>
      <c r="G31" s="11"/>
      <c r="H31" s="11" t="s">
        <v>125</v>
      </c>
      <c r="I31" s="11" t="s">
        <v>125</v>
      </c>
      <c r="J31" s="14" t="s">
        <v>117</v>
      </c>
      <c r="K31" s="24" t="s">
        <v>141</v>
      </c>
      <c r="L31" s="13">
        <v>37580</v>
      </c>
      <c r="M31" s="13" t="s">
        <v>125</v>
      </c>
      <c r="N31" s="13" t="s">
        <v>126</v>
      </c>
      <c r="O31" s="14"/>
      <c r="P31" s="24">
        <v>50</v>
      </c>
      <c r="Q31" s="14">
        <v>1.28</v>
      </c>
      <c r="R31" s="14">
        <f t="shared" si="1"/>
        <v>10.199999999999999</v>
      </c>
      <c r="S31" s="14">
        <f t="shared" si="2"/>
        <v>1.3</v>
      </c>
      <c r="T31" s="14">
        <f t="shared" si="3"/>
        <v>57.7</v>
      </c>
      <c r="U31" s="14">
        <v>8</v>
      </c>
      <c r="V31" s="14">
        <v>0.75</v>
      </c>
      <c r="W31" s="14">
        <v>6</v>
      </c>
      <c r="X31" s="14">
        <v>0.25</v>
      </c>
      <c r="Y31" s="14">
        <v>0.25</v>
      </c>
      <c r="Z31" s="14" t="s">
        <v>107</v>
      </c>
      <c r="AA31" s="14">
        <f t="shared" si="4"/>
        <v>75</v>
      </c>
      <c r="AB31" s="14">
        <f t="shared" si="5"/>
        <v>33.299999999999997</v>
      </c>
      <c r="AC31" s="15">
        <f t="shared" si="6"/>
        <v>19.2</v>
      </c>
      <c r="AD31" s="14" t="s">
        <v>91</v>
      </c>
      <c r="AE31" s="14" t="s">
        <v>91</v>
      </c>
      <c r="AF31" s="14" t="s">
        <v>91</v>
      </c>
      <c r="AG31" s="14" t="s">
        <v>91</v>
      </c>
      <c r="AH31" s="14" t="s">
        <v>91</v>
      </c>
      <c r="AI31" s="14" t="s">
        <v>91</v>
      </c>
      <c r="AJ31" s="14" t="s">
        <v>91</v>
      </c>
      <c r="AK31" s="14" t="s">
        <v>91</v>
      </c>
      <c r="AL31" s="14" t="s">
        <v>91</v>
      </c>
      <c r="AM31" s="14" t="s">
        <v>91</v>
      </c>
    </row>
    <row r="32" spans="1:39" ht="12" customHeight="1">
      <c r="A32" s="16">
        <v>30</v>
      </c>
      <c r="B32" s="30" t="s">
        <v>55</v>
      </c>
      <c r="C32" s="24">
        <v>28410953</v>
      </c>
      <c r="D32" s="17">
        <v>36038</v>
      </c>
      <c r="E32" s="17">
        <v>42037</v>
      </c>
      <c r="F32" s="11" t="s">
        <v>127</v>
      </c>
      <c r="G32" s="11"/>
      <c r="H32" s="11" t="s">
        <v>125</v>
      </c>
      <c r="I32" s="11" t="s">
        <v>125</v>
      </c>
      <c r="J32" s="14" t="s">
        <v>62</v>
      </c>
      <c r="K32" s="24" t="s">
        <v>141</v>
      </c>
      <c r="L32" s="13">
        <v>36488</v>
      </c>
      <c r="M32" s="17" t="s">
        <v>123</v>
      </c>
      <c r="N32" s="17" t="s">
        <v>127</v>
      </c>
      <c r="O32" s="14">
        <v>15</v>
      </c>
      <c r="P32" s="14">
        <f>O32*5</f>
        <v>75</v>
      </c>
      <c r="Q32" s="14">
        <f t="shared" ref="Q32:Q45" si="9">P32/40</f>
        <v>1.875</v>
      </c>
      <c r="R32" s="14">
        <f t="shared" si="1"/>
        <v>15</v>
      </c>
      <c r="S32" s="14">
        <f t="shared" si="2"/>
        <v>1.9</v>
      </c>
      <c r="T32" s="14">
        <f t="shared" si="3"/>
        <v>78.900000000000006</v>
      </c>
      <c r="U32" s="14">
        <v>15</v>
      </c>
      <c r="V32" s="14">
        <v>1.5</v>
      </c>
      <c r="W32" s="14">
        <v>15</v>
      </c>
      <c r="X32" s="14">
        <v>1.5</v>
      </c>
      <c r="Y32" s="14">
        <v>0.125</v>
      </c>
      <c r="Z32" s="14"/>
      <c r="AA32" s="14">
        <f t="shared" si="4"/>
        <v>100</v>
      </c>
      <c r="AB32" s="14">
        <f t="shared" si="5"/>
        <v>8.3000000000000007</v>
      </c>
      <c r="AC32" s="15">
        <f t="shared" si="6"/>
        <v>6.6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</row>
    <row r="33" spans="1:39" ht="12" customHeight="1">
      <c r="A33" s="9">
        <v>31</v>
      </c>
      <c r="B33" s="42" t="s">
        <v>25</v>
      </c>
      <c r="C33" s="27">
        <v>74294185</v>
      </c>
      <c r="D33" s="23">
        <v>38272</v>
      </c>
      <c r="E33" s="23">
        <v>42143</v>
      </c>
      <c r="F33" s="11" t="s">
        <v>127</v>
      </c>
      <c r="G33" s="11"/>
      <c r="H33" s="11" t="s">
        <v>125</v>
      </c>
      <c r="I33" s="11" t="s">
        <v>125</v>
      </c>
      <c r="J33" s="14" t="s">
        <v>62</v>
      </c>
      <c r="K33" s="24" t="s">
        <v>141</v>
      </c>
      <c r="L33" s="13">
        <v>38705</v>
      </c>
      <c r="M33" s="13" t="s">
        <v>127</v>
      </c>
      <c r="N33" s="13" t="s">
        <v>127</v>
      </c>
      <c r="O33" s="14">
        <v>9.5</v>
      </c>
      <c r="P33" s="24">
        <f>O33*5</f>
        <v>47.5</v>
      </c>
      <c r="Q33" s="14">
        <f t="shared" si="9"/>
        <v>1.1875</v>
      </c>
      <c r="R33" s="14">
        <f t="shared" si="1"/>
        <v>9.5</v>
      </c>
      <c r="S33" s="14">
        <f t="shared" si="2"/>
        <v>1.2</v>
      </c>
      <c r="T33" s="14">
        <f t="shared" si="3"/>
        <v>83.3</v>
      </c>
      <c r="U33" s="14">
        <v>8</v>
      </c>
      <c r="V33" s="14">
        <v>1</v>
      </c>
      <c r="W33" s="14">
        <v>1</v>
      </c>
      <c r="X33" s="14" t="s">
        <v>57</v>
      </c>
      <c r="Y33" s="14">
        <v>0.125</v>
      </c>
      <c r="Z33" s="14" t="s">
        <v>83</v>
      </c>
      <c r="AA33" s="14">
        <f t="shared" si="4"/>
        <v>12.5</v>
      </c>
      <c r="AB33" s="14">
        <f t="shared" si="5"/>
        <v>12.5</v>
      </c>
      <c r="AC33" s="15">
        <f t="shared" si="6"/>
        <v>10.4</v>
      </c>
      <c r="AD33" s="14">
        <v>2</v>
      </c>
      <c r="AE33" s="14">
        <v>16</v>
      </c>
      <c r="AF33" s="14">
        <v>1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</row>
    <row r="34" spans="1:39" ht="12" customHeight="1">
      <c r="A34" s="16">
        <v>32</v>
      </c>
      <c r="B34" s="10" t="s">
        <v>2</v>
      </c>
      <c r="C34" s="25">
        <v>75201511</v>
      </c>
      <c r="D34" s="11">
        <v>39514</v>
      </c>
      <c r="E34" s="11">
        <v>40724</v>
      </c>
      <c r="F34" s="11" t="s">
        <v>123</v>
      </c>
      <c r="G34" s="11" t="s">
        <v>131</v>
      </c>
      <c r="H34" s="11">
        <v>40353</v>
      </c>
      <c r="I34" s="11" t="s">
        <v>123</v>
      </c>
      <c r="J34" s="14" t="s">
        <v>58</v>
      </c>
      <c r="K34" s="14" t="s">
        <v>142</v>
      </c>
      <c r="L34" s="17">
        <v>39836</v>
      </c>
      <c r="M34" s="17" t="s">
        <v>123</v>
      </c>
      <c r="N34" s="17" t="s">
        <v>127</v>
      </c>
      <c r="O34" s="14" t="s">
        <v>64</v>
      </c>
      <c r="P34" s="14">
        <v>45</v>
      </c>
      <c r="Q34" s="14">
        <f t="shared" si="9"/>
        <v>1.125</v>
      </c>
      <c r="R34" s="14">
        <f t="shared" si="1"/>
        <v>9</v>
      </c>
      <c r="S34" s="14">
        <f t="shared" si="2"/>
        <v>1.1000000000000001</v>
      </c>
      <c r="T34" s="14">
        <f t="shared" si="3"/>
        <v>45.5</v>
      </c>
      <c r="U34" s="14">
        <v>4</v>
      </c>
      <c r="V34" s="14">
        <v>0.5</v>
      </c>
      <c r="W34" s="14">
        <v>2.5</v>
      </c>
      <c r="X34" s="14" t="s">
        <v>57</v>
      </c>
      <c r="Y34" s="14">
        <v>0.25</v>
      </c>
      <c r="Z34" s="14" t="s">
        <v>107</v>
      </c>
      <c r="AA34" s="14">
        <f t="shared" si="4"/>
        <v>62.5</v>
      </c>
      <c r="AB34" s="14">
        <f t="shared" si="5"/>
        <v>50</v>
      </c>
      <c r="AC34" s="15">
        <f t="shared" si="6"/>
        <v>22.7</v>
      </c>
      <c r="AD34" s="14">
        <v>0</v>
      </c>
      <c r="AE34" s="14">
        <v>5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</row>
    <row r="35" spans="1:39" ht="12" customHeight="1">
      <c r="A35" s="18">
        <v>33</v>
      </c>
      <c r="B35" s="10" t="s">
        <v>4</v>
      </c>
      <c r="C35" s="10">
        <v>77077536</v>
      </c>
      <c r="D35" s="11">
        <v>41400</v>
      </c>
      <c r="E35" s="11">
        <v>42142</v>
      </c>
      <c r="F35" s="11" t="s">
        <v>127</v>
      </c>
      <c r="G35" s="11"/>
      <c r="H35" s="11" t="s">
        <v>125</v>
      </c>
      <c r="I35" s="11" t="s">
        <v>125</v>
      </c>
      <c r="J35" s="14" t="s">
        <v>58</v>
      </c>
      <c r="K35" s="14" t="s">
        <v>142</v>
      </c>
      <c r="L35" s="17">
        <v>41689</v>
      </c>
      <c r="M35" s="17" t="s">
        <v>123</v>
      </c>
      <c r="N35" s="17" t="s">
        <v>127</v>
      </c>
      <c r="O35" s="14" t="s">
        <v>60</v>
      </c>
      <c r="P35" s="14">
        <v>25</v>
      </c>
      <c r="Q35" s="14">
        <f t="shared" si="9"/>
        <v>0.625</v>
      </c>
      <c r="R35" s="14">
        <f t="shared" si="1"/>
        <v>5</v>
      </c>
      <c r="S35" s="14">
        <f t="shared" si="2"/>
        <v>0.6</v>
      </c>
      <c r="T35" s="14">
        <f t="shared" si="3"/>
        <v>83.3</v>
      </c>
      <c r="U35" s="14">
        <v>4</v>
      </c>
      <c r="V35" s="14">
        <v>0.5</v>
      </c>
      <c r="W35" s="14">
        <v>1.5</v>
      </c>
      <c r="X35" s="14" t="s">
        <v>57</v>
      </c>
      <c r="Y35" s="14">
        <v>0.125</v>
      </c>
      <c r="Z35" s="14" t="s">
        <v>103</v>
      </c>
      <c r="AA35" s="14">
        <f t="shared" si="4"/>
        <v>37.5</v>
      </c>
      <c r="AB35" s="14">
        <f t="shared" si="5"/>
        <v>25</v>
      </c>
      <c r="AC35" s="15">
        <f t="shared" si="6"/>
        <v>20.8</v>
      </c>
      <c r="AD35" s="14">
        <v>1</v>
      </c>
      <c r="AE35" s="14">
        <v>3</v>
      </c>
      <c r="AF35" s="14">
        <v>0</v>
      </c>
      <c r="AG35" s="14">
        <v>0</v>
      </c>
      <c r="AH35" s="14">
        <v>1</v>
      </c>
      <c r="AI35" s="14">
        <v>0</v>
      </c>
      <c r="AJ35" s="14">
        <v>0</v>
      </c>
      <c r="AK35" s="14">
        <v>0</v>
      </c>
      <c r="AL35" s="14">
        <v>1</v>
      </c>
      <c r="AM35" s="14">
        <v>0</v>
      </c>
    </row>
    <row r="36" spans="1:39" ht="13.5" customHeight="1">
      <c r="A36" s="16">
        <v>34</v>
      </c>
      <c r="B36" s="35" t="s">
        <v>30</v>
      </c>
      <c r="C36" s="27">
        <v>74597947</v>
      </c>
      <c r="D36" s="23">
        <v>38712</v>
      </c>
      <c r="E36" s="23">
        <v>41968</v>
      </c>
      <c r="F36" s="11" t="s">
        <v>127</v>
      </c>
      <c r="G36" s="11"/>
      <c r="H36" s="11" t="s">
        <v>125</v>
      </c>
      <c r="I36" s="11" t="s">
        <v>125</v>
      </c>
      <c r="J36" s="14" t="s">
        <v>58</v>
      </c>
      <c r="K36" s="14" t="s">
        <v>142</v>
      </c>
      <c r="L36" s="13">
        <v>39069</v>
      </c>
      <c r="M36" s="13" t="s">
        <v>123</v>
      </c>
      <c r="N36" s="17" t="s">
        <v>123</v>
      </c>
      <c r="O36" s="14">
        <v>6.5</v>
      </c>
      <c r="P36" s="24">
        <f>O36*5</f>
        <v>32.5</v>
      </c>
      <c r="Q36" s="14">
        <f t="shared" si="9"/>
        <v>0.8125</v>
      </c>
      <c r="R36" s="14">
        <f t="shared" si="1"/>
        <v>6.5</v>
      </c>
      <c r="S36" s="14">
        <f t="shared" si="2"/>
        <v>0.8</v>
      </c>
      <c r="T36" s="14">
        <f t="shared" si="3"/>
        <v>31.3</v>
      </c>
      <c r="U36" s="14">
        <v>1</v>
      </c>
      <c r="V36" s="14">
        <v>0.25</v>
      </c>
      <c r="W36" s="14">
        <v>1.5</v>
      </c>
      <c r="X36" s="14" t="s">
        <v>57</v>
      </c>
      <c r="Y36" s="14">
        <v>0.25</v>
      </c>
      <c r="Z36" s="14" t="s">
        <v>99</v>
      </c>
      <c r="AA36" s="14">
        <f t="shared" si="4"/>
        <v>150</v>
      </c>
      <c r="AB36" s="14">
        <f t="shared" si="5"/>
        <v>100</v>
      </c>
      <c r="AC36" s="15">
        <f t="shared" si="6"/>
        <v>31.3</v>
      </c>
      <c r="AD36" s="14">
        <v>2</v>
      </c>
      <c r="AE36" s="14">
        <v>17</v>
      </c>
      <c r="AF36" s="14">
        <v>1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</row>
    <row r="37" spans="1:39" ht="12" customHeight="1">
      <c r="A37" s="16">
        <v>35</v>
      </c>
      <c r="B37" s="10" t="s">
        <v>6</v>
      </c>
      <c r="C37" s="22">
        <v>76044812</v>
      </c>
      <c r="D37" s="11">
        <v>40421</v>
      </c>
      <c r="E37" s="11">
        <v>42123</v>
      </c>
      <c r="F37" s="11" t="s">
        <v>127</v>
      </c>
      <c r="G37" s="11"/>
      <c r="H37" s="11" t="s">
        <v>125</v>
      </c>
      <c r="I37" s="11" t="s">
        <v>125</v>
      </c>
      <c r="J37" s="14" t="s">
        <v>58</v>
      </c>
      <c r="K37" s="14" t="s">
        <v>142</v>
      </c>
      <c r="L37" s="13">
        <v>40716</v>
      </c>
      <c r="M37" s="17" t="s">
        <v>123</v>
      </c>
      <c r="N37" s="17" t="s">
        <v>127</v>
      </c>
      <c r="O37" s="14" t="s">
        <v>59</v>
      </c>
      <c r="P37" s="14">
        <v>20</v>
      </c>
      <c r="Q37" s="14">
        <f t="shared" si="9"/>
        <v>0.5</v>
      </c>
      <c r="R37" s="14">
        <f t="shared" si="1"/>
        <v>4</v>
      </c>
      <c r="S37" s="14">
        <f t="shared" si="2"/>
        <v>0.5</v>
      </c>
      <c r="T37" s="14">
        <f t="shared" si="3"/>
        <v>100</v>
      </c>
      <c r="U37" s="14">
        <v>4</v>
      </c>
      <c r="V37" s="14">
        <v>0.5</v>
      </c>
      <c r="W37" s="14">
        <v>0.5</v>
      </c>
      <c r="X37" s="14" t="s">
        <v>57</v>
      </c>
      <c r="Y37" s="14">
        <v>7.0000000000000007E-2</v>
      </c>
      <c r="Z37" s="14" t="s">
        <v>84</v>
      </c>
      <c r="AA37" s="14">
        <f t="shared" si="4"/>
        <v>12.5</v>
      </c>
      <c r="AB37" s="14">
        <f t="shared" si="5"/>
        <v>14</v>
      </c>
      <c r="AC37" s="15">
        <f t="shared" si="6"/>
        <v>14</v>
      </c>
      <c r="AD37" s="14">
        <v>3</v>
      </c>
      <c r="AE37" s="14">
        <v>12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</row>
    <row r="38" spans="1:39" ht="12" customHeight="1">
      <c r="A38" s="9">
        <v>36</v>
      </c>
      <c r="B38" s="10" t="s">
        <v>7</v>
      </c>
      <c r="C38" s="10">
        <v>76569056</v>
      </c>
      <c r="D38" s="11">
        <v>40938</v>
      </c>
      <c r="E38" s="11">
        <v>42122</v>
      </c>
      <c r="F38" s="11" t="s">
        <v>127</v>
      </c>
      <c r="G38" s="11"/>
      <c r="H38" s="11" t="s">
        <v>125</v>
      </c>
      <c r="I38" s="11" t="s">
        <v>125</v>
      </c>
      <c r="J38" s="14" t="s">
        <v>58</v>
      </c>
      <c r="K38" s="14" t="s">
        <v>142</v>
      </c>
      <c r="L38" s="13">
        <v>41248</v>
      </c>
      <c r="M38" s="17" t="s">
        <v>123</v>
      </c>
      <c r="N38" s="17" t="s">
        <v>127</v>
      </c>
      <c r="O38" s="14">
        <v>5</v>
      </c>
      <c r="P38" s="24">
        <f>O38*5</f>
        <v>25</v>
      </c>
      <c r="Q38" s="14">
        <f t="shared" si="9"/>
        <v>0.625</v>
      </c>
      <c r="R38" s="14">
        <f t="shared" si="1"/>
        <v>5</v>
      </c>
      <c r="S38" s="14">
        <f t="shared" si="2"/>
        <v>0.6</v>
      </c>
      <c r="T38" s="14">
        <f t="shared" si="3"/>
        <v>41.7</v>
      </c>
      <c r="U38" s="14">
        <v>0.5</v>
      </c>
      <c r="V38" s="14">
        <v>0.25</v>
      </c>
      <c r="W38" s="14">
        <v>1.5</v>
      </c>
      <c r="X38" s="14" t="s">
        <v>57</v>
      </c>
      <c r="Y38" s="14">
        <v>3.5000000000000003E-2</v>
      </c>
      <c r="Z38" s="14" t="s">
        <v>106</v>
      </c>
      <c r="AA38" s="14">
        <f t="shared" si="4"/>
        <v>300</v>
      </c>
      <c r="AB38" s="14">
        <f t="shared" si="5"/>
        <v>14</v>
      </c>
      <c r="AC38" s="15">
        <f t="shared" si="6"/>
        <v>5.8</v>
      </c>
      <c r="AD38" s="14">
        <v>1</v>
      </c>
      <c r="AE38" s="14">
        <v>10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</row>
    <row r="39" spans="1:39" ht="12" customHeight="1">
      <c r="A39" s="16">
        <v>37</v>
      </c>
      <c r="B39" s="10" t="s">
        <v>11</v>
      </c>
      <c r="C39" s="10">
        <v>76198757</v>
      </c>
      <c r="D39" s="11">
        <v>40589</v>
      </c>
      <c r="E39" s="11">
        <v>42116</v>
      </c>
      <c r="F39" s="11" t="s">
        <v>127</v>
      </c>
      <c r="G39" s="11"/>
      <c r="H39" s="11" t="s">
        <v>125</v>
      </c>
      <c r="I39" s="11" t="s">
        <v>125</v>
      </c>
      <c r="J39" s="14" t="s">
        <v>58</v>
      </c>
      <c r="K39" s="14" t="s">
        <v>142</v>
      </c>
      <c r="L39" s="13">
        <v>40905</v>
      </c>
      <c r="M39" s="13" t="s">
        <v>127</v>
      </c>
      <c r="N39" s="13" t="s">
        <v>127</v>
      </c>
      <c r="O39" s="14">
        <v>10.5</v>
      </c>
      <c r="P39" s="14">
        <f>O39*5</f>
        <v>52.5</v>
      </c>
      <c r="Q39" s="14">
        <f t="shared" si="9"/>
        <v>1.3125</v>
      </c>
      <c r="R39" s="14">
        <f t="shared" si="1"/>
        <v>10.5</v>
      </c>
      <c r="S39" s="14">
        <f t="shared" si="2"/>
        <v>1.3</v>
      </c>
      <c r="T39" s="14">
        <f t="shared" si="3"/>
        <v>76.900000000000006</v>
      </c>
      <c r="U39" s="14">
        <v>6</v>
      </c>
      <c r="V39" s="14">
        <v>1</v>
      </c>
      <c r="W39" s="14">
        <v>2</v>
      </c>
      <c r="X39" s="14" t="s">
        <v>57</v>
      </c>
      <c r="Y39" s="14">
        <v>0.25</v>
      </c>
      <c r="Z39" s="14" t="s">
        <v>107</v>
      </c>
      <c r="AA39" s="14">
        <f t="shared" si="4"/>
        <v>33.299999999999997</v>
      </c>
      <c r="AB39" s="14">
        <f t="shared" si="5"/>
        <v>25</v>
      </c>
      <c r="AC39" s="15">
        <f t="shared" si="6"/>
        <v>19.2</v>
      </c>
      <c r="AD39" s="14">
        <v>0</v>
      </c>
      <c r="AE39" s="14">
        <v>1</v>
      </c>
      <c r="AF39" s="14">
        <v>0</v>
      </c>
      <c r="AG39" s="14">
        <v>0</v>
      </c>
      <c r="AH39" s="14">
        <v>22</v>
      </c>
      <c r="AI39" s="14">
        <v>9</v>
      </c>
      <c r="AJ39" s="14">
        <v>4</v>
      </c>
      <c r="AK39" s="14">
        <v>9</v>
      </c>
      <c r="AL39" s="14">
        <v>23</v>
      </c>
      <c r="AM39" s="14">
        <v>28</v>
      </c>
    </row>
    <row r="40" spans="1:39" ht="12" customHeight="1">
      <c r="A40" s="18">
        <v>38</v>
      </c>
      <c r="B40" s="10" t="s">
        <v>75</v>
      </c>
      <c r="C40" s="10">
        <v>76465945</v>
      </c>
      <c r="D40" s="11">
        <v>40842</v>
      </c>
      <c r="E40" s="11">
        <v>42094</v>
      </c>
      <c r="F40" s="11" t="s">
        <v>127</v>
      </c>
      <c r="G40" s="11"/>
      <c r="H40" s="11" t="s">
        <v>125</v>
      </c>
      <c r="I40" s="11" t="s">
        <v>125</v>
      </c>
      <c r="J40" s="14" t="s">
        <v>58</v>
      </c>
      <c r="K40" s="14" t="s">
        <v>142</v>
      </c>
      <c r="L40" s="13">
        <v>41137</v>
      </c>
      <c r="M40" s="13" t="s">
        <v>127</v>
      </c>
      <c r="N40" s="13" t="s">
        <v>127</v>
      </c>
      <c r="O40" s="14">
        <v>5.5</v>
      </c>
      <c r="P40" s="24">
        <f>O40*5</f>
        <v>27.5</v>
      </c>
      <c r="Q40" s="14">
        <f t="shared" si="9"/>
        <v>0.6875</v>
      </c>
      <c r="R40" s="14">
        <f t="shared" si="1"/>
        <v>5.5</v>
      </c>
      <c r="S40" s="14">
        <f t="shared" si="2"/>
        <v>0.7</v>
      </c>
      <c r="T40" s="14">
        <f t="shared" si="3"/>
        <v>142.9</v>
      </c>
      <c r="U40" s="14">
        <v>0.25</v>
      </c>
      <c r="V40" s="14">
        <v>1</v>
      </c>
      <c r="W40" s="14">
        <v>1</v>
      </c>
      <c r="X40" s="14" t="s">
        <v>115</v>
      </c>
      <c r="Y40" s="14">
        <v>0.25</v>
      </c>
      <c r="Z40" s="14" t="s">
        <v>107</v>
      </c>
      <c r="AA40" s="14">
        <f t="shared" si="4"/>
        <v>400</v>
      </c>
      <c r="AB40" s="14">
        <f t="shared" si="5"/>
        <v>25</v>
      </c>
      <c r="AC40" s="15">
        <f t="shared" si="6"/>
        <v>35.700000000000003</v>
      </c>
      <c r="AD40" s="14">
        <v>2</v>
      </c>
      <c r="AE40" s="14">
        <v>13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</row>
    <row r="41" spans="1:39" ht="12" customHeight="1">
      <c r="A41" s="16">
        <v>39</v>
      </c>
      <c r="B41" s="10" t="s">
        <v>14</v>
      </c>
      <c r="C41" s="10">
        <v>76458219</v>
      </c>
      <c r="D41" s="11">
        <v>40829</v>
      </c>
      <c r="E41" s="11">
        <v>42131</v>
      </c>
      <c r="F41" s="11" t="s">
        <v>127</v>
      </c>
      <c r="G41" s="11"/>
      <c r="H41" s="11" t="s">
        <v>125</v>
      </c>
      <c r="I41" s="11" t="s">
        <v>125</v>
      </c>
      <c r="J41" s="14" t="s">
        <v>58</v>
      </c>
      <c r="K41" s="14" t="s">
        <v>142</v>
      </c>
      <c r="L41" s="13">
        <v>41127</v>
      </c>
      <c r="M41" s="13" t="s">
        <v>127</v>
      </c>
      <c r="N41" s="13" t="s">
        <v>127</v>
      </c>
      <c r="O41" s="14" t="s">
        <v>69</v>
      </c>
      <c r="P41" s="14">
        <v>28</v>
      </c>
      <c r="Q41" s="14">
        <f t="shared" si="9"/>
        <v>0.7</v>
      </c>
      <c r="R41" s="14">
        <f t="shared" si="1"/>
        <v>5.6</v>
      </c>
      <c r="S41" s="14">
        <f t="shared" si="2"/>
        <v>0.7</v>
      </c>
      <c r="T41" s="14">
        <f t="shared" si="3"/>
        <v>35.700000000000003</v>
      </c>
      <c r="U41" s="14">
        <v>2</v>
      </c>
      <c r="V41" s="14">
        <v>0.25</v>
      </c>
      <c r="W41" s="14">
        <v>1.5</v>
      </c>
      <c r="X41" s="14" t="s">
        <v>68</v>
      </c>
      <c r="Y41" s="14">
        <v>7.0000000000000007E-2</v>
      </c>
      <c r="Z41" s="14" t="s">
        <v>98</v>
      </c>
      <c r="AA41" s="14">
        <f t="shared" si="4"/>
        <v>75</v>
      </c>
      <c r="AB41" s="14">
        <f t="shared" si="5"/>
        <v>28</v>
      </c>
      <c r="AC41" s="15">
        <f t="shared" si="6"/>
        <v>10</v>
      </c>
      <c r="AD41" s="14">
        <v>0</v>
      </c>
      <c r="AE41" s="14">
        <v>15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0</v>
      </c>
      <c r="AM41" s="14">
        <v>0</v>
      </c>
    </row>
    <row r="42" spans="1:39" ht="12" customHeight="1">
      <c r="A42" s="16">
        <v>40</v>
      </c>
      <c r="B42" s="10" t="s">
        <v>102</v>
      </c>
      <c r="C42" s="10">
        <v>76578911</v>
      </c>
      <c r="D42" s="11">
        <v>40990</v>
      </c>
      <c r="E42" s="11">
        <v>42144</v>
      </c>
      <c r="F42" s="11" t="s">
        <v>127</v>
      </c>
      <c r="G42" s="11"/>
      <c r="H42" s="11" t="s">
        <v>125</v>
      </c>
      <c r="I42" s="11" t="s">
        <v>125</v>
      </c>
      <c r="J42" s="14" t="s">
        <v>58</v>
      </c>
      <c r="K42" s="14" t="s">
        <v>142</v>
      </c>
      <c r="L42" s="13">
        <v>41290</v>
      </c>
      <c r="M42" s="17" t="s">
        <v>123</v>
      </c>
      <c r="N42" s="17" t="s">
        <v>127</v>
      </c>
      <c r="O42" s="14">
        <v>10</v>
      </c>
      <c r="P42" s="14">
        <f>O42*5</f>
        <v>50</v>
      </c>
      <c r="Q42" s="14">
        <f t="shared" si="9"/>
        <v>1.25</v>
      </c>
      <c r="R42" s="14">
        <f t="shared" si="1"/>
        <v>10</v>
      </c>
      <c r="S42" s="14">
        <f t="shared" si="2"/>
        <v>1.3</v>
      </c>
      <c r="T42" s="14">
        <f t="shared" si="3"/>
        <v>38.5</v>
      </c>
      <c r="U42" s="14">
        <v>6</v>
      </c>
      <c r="V42" s="14">
        <v>0.5</v>
      </c>
      <c r="W42" s="14">
        <v>2</v>
      </c>
      <c r="X42" s="14" t="s">
        <v>57</v>
      </c>
      <c r="Y42" s="14">
        <v>0.125</v>
      </c>
      <c r="Z42" s="14" t="s">
        <v>103</v>
      </c>
      <c r="AA42" s="14">
        <f t="shared" si="4"/>
        <v>33.299999999999997</v>
      </c>
      <c r="AB42" s="14">
        <f t="shared" si="5"/>
        <v>25</v>
      </c>
      <c r="AC42" s="15">
        <f t="shared" si="6"/>
        <v>9.6</v>
      </c>
      <c r="AD42" s="14">
        <v>2</v>
      </c>
      <c r="AE42" s="14">
        <v>3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5</v>
      </c>
      <c r="AL42" s="14">
        <v>3</v>
      </c>
      <c r="AM42" s="14">
        <v>0</v>
      </c>
    </row>
    <row r="43" spans="1:39" ht="12" customHeight="1">
      <c r="A43" s="9">
        <v>41</v>
      </c>
      <c r="B43" s="28" t="s">
        <v>27</v>
      </c>
      <c r="C43" s="22">
        <v>73315717</v>
      </c>
      <c r="D43" s="11">
        <v>40329</v>
      </c>
      <c r="E43" s="11">
        <v>42140</v>
      </c>
      <c r="F43" s="11" t="s">
        <v>127</v>
      </c>
      <c r="G43" s="11"/>
      <c r="H43" s="11" t="s">
        <v>125</v>
      </c>
      <c r="I43" s="11" t="s">
        <v>125</v>
      </c>
      <c r="J43" s="14" t="s">
        <v>58</v>
      </c>
      <c r="K43" s="14" t="s">
        <v>142</v>
      </c>
      <c r="L43" s="13">
        <v>40660</v>
      </c>
      <c r="M43" s="17" t="s">
        <v>127</v>
      </c>
      <c r="N43" s="17" t="s">
        <v>123</v>
      </c>
      <c r="O43" s="14">
        <v>8</v>
      </c>
      <c r="P43" s="24">
        <f>O43*5</f>
        <v>40</v>
      </c>
      <c r="Q43" s="14">
        <f t="shared" si="9"/>
        <v>1</v>
      </c>
      <c r="R43" s="14">
        <f t="shared" si="1"/>
        <v>8</v>
      </c>
      <c r="S43" s="14">
        <f t="shared" si="2"/>
        <v>1</v>
      </c>
      <c r="T43" s="14">
        <f t="shared" si="3"/>
        <v>87.5</v>
      </c>
      <c r="U43" s="14">
        <v>6</v>
      </c>
      <c r="V43" s="14">
        <v>0.875</v>
      </c>
      <c r="W43" s="14">
        <v>0.25</v>
      </c>
      <c r="X43" s="14" t="s">
        <v>57</v>
      </c>
      <c r="Y43" s="14">
        <v>3.5000000000000003E-2</v>
      </c>
      <c r="Z43" s="14" t="s">
        <v>85</v>
      </c>
      <c r="AA43" s="14">
        <f t="shared" si="4"/>
        <v>4.2</v>
      </c>
      <c r="AB43" s="14">
        <f t="shared" si="5"/>
        <v>4</v>
      </c>
      <c r="AC43" s="15">
        <f t="shared" si="6"/>
        <v>3.5</v>
      </c>
      <c r="AD43" s="14">
        <v>7</v>
      </c>
      <c r="AE43" s="14">
        <v>10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1</v>
      </c>
      <c r="AM43" s="14">
        <v>1</v>
      </c>
    </row>
    <row r="44" spans="1:39" ht="13.5" customHeight="1">
      <c r="A44" s="16">
        <v>42</v>
      </c>
      <c r="B44" s="10" t="s">
        <v>28</v>
      </c>
      <c r="C44" s="10">
        <v>76824056</v>
      </c>
      <c r="D44" s="11">
        <v>41162</v>
      </c>
      <c r="E44" s="11">
        <v>42142</v>
      </c>
      <c r="F44" s="11" t="s">
        <v>123</v>
      </c>
      <c r="G44" s="11" t="s">
        <v>131</v>
      </c>
      <c r="H44" s="11">
        <v>41786</v>
      </c>
      <c r="I44" s="11" t="s">
        <v>127</v>
      </c>
      <c r="J44" s="14" t="s">
        <v>58</v>
      </c>
      <c r="K44" s="14" t="s">
        <v>142</v>
      </c>
      <c r="L44" s="13">
        <v>41451</v>
      </c>
      <c r="M44" s="13" t="s">
        <v>124</v>
      </c>
      <c r="N44" s="13" t="s">
        <v>124</v>
      </c>
      <c r="O44" s="14">
        <v>5</v>
      </c>
      <c r="P44" s="24">
        <f>O44*5</f>
        <v>25</v>
      </c>
      <c r="Q44" s="14">
        <f t="shared" si="9"/>
        <v>0.625</v>
      </c>
      <c r="R44" s="14">
        <f t="shared" si="1"/>
        <v>5</v>
      </c>
      <c r="S44" s="14">
        <f t="shared" si="2"/>
        <v>0.6</v>
      </c>
      <c r="T44" s="14">
        <f t="shared" si="3"/>
        <v>83.3</v>
      </c>
      <c r="U44" s="14">
        <v>4</v>
      </c>
      <c r="V44" s="14">
        <v>0.5</v>
      </c>
      <c r="W44" s="14">
        <v>2</v>
      </c>
      <c r="X44" s="14" t="s">
        <v>57</v>
      </c>
      <c r="Y44" s="14">
        <v>0.125</v>
      </c>
      <c r="Z44" s="14" t="s">
        <v>83</v>
      </c>
      <c r="AA44" s="14">
        <f t="shared" si="4"/>
        <v>50</v>
      </c>
      <c r="AB44" s="14">
        <f t="shared" si="5"/>
        <v>25</v>
      </c>
      <c r="AC44" s="15">
        <f t="shared" si="6"/>
        <v>20.8</v>
      </c>
      <c r="AD44" s="14">
        <v>1</v>
      </c>
      <c r="AE44" s="14">
        <v>4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</row>
    <row r="45" spans="1:39" ht="12" customHeight="1">
      <c r="A45" s="18">
        <v>43</v>
      </c>
      <c r="B45" s="42" t="s">
        <v>29</v>
      </c>
      <c r="C45" s="27">
        <v>74335132</v>
      </c>
      <c r="D45" s="23">
        <v>38341</v>
      </c>
      <c r="E45" s="23">
        <v>41485</v>
      </c>
      <c r="F45" s="11" t="s">
        <v>127</v>
      </c>
      <c r="G45" s="11"/>
      <c r="H45" s="11" t="s">
        <v>125</v>
      </c>
      <c r="I45" s="11" t="s">
        <v>125</v>
      </c>
      <c r="J45" s="14" t="s">
        <v>58</v>
      </c>
      <c r="K45" s="14" t="s">
        <v>142</v>
      </c>
      <c r="L45" s="13">
        <v>38698</v>
      </c>
      <c r="M45" s="13" t="s">
        <v>127</v>
      </c>
      <c r="N45" s="13" t="s">
        <v>127</v>
      </c>
      <c r="O45" s="14">
        <v>7</v>
      </c>
      <c r="P45" s="24">
        <f>O45*5</f>
        <v>35</v>
      </c>
      <c r="Q45" s="14">
        <f t="shared" si="9"/>
        <v>0.875</v>
      </c>
      <c r="R45" s="14">
        <f t="shared" si="1"/>
        <v>7</v>
      </c>
      <c r="S45" s="14">
        <f t="shared" si="2"/>
        <v>0.9</v>
      </c>
      <c r="T45" s="14">
        <f t="shared" si="3"/>
        <v>83.3</v>
      </c>
      <c r="U45" s="14">
        <v>6</v>
      </c>
      <c r="V45" s="14">
        <v>0.75</v>
      </c>
      <c r="W45" s="14">
        <v>2</v>
      </c>
      <c r="X45" s="14" t="s">
        <v>57</v>
      </c>
      <c r="Y45" s="14">
        <v>0.125</v>
      </c>
      <c r="Z45" s="14" t="s">
        <v>83</v>
      </c>
      <c r="AA45" s="14">
        <f t="shared" si="4"/>
        <v>33.299999999999997</v>
      </c>
      <c r="AB45" s="14">
        <f t="shared" si="5"/>
        <v>16.7</v>
      </c>
      <c r="AC45" s="15">
        <f t="shared" si="6"/>
        <v>13.9</v>
      </c>
      <c r="AD45" s="14">
        <v>2</v>
      </c>
      <c r="AE45" s="14">
        <v>8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</row>
    <row r="46" spans="1:39" ht="12" customHeight="1">
      <c r="A46" s="16">
        <v>44</v>
      </c>
      <c r="B46" s="40" t="s">
        <v>122</v>
      </c>
      <c r="C46" s="12">
        <v>72490064</v>
      </c>
      <c r="D46" s="36">
        <v>35506</v>
      </c>
      <c r="E46" s="36">
        <v>37959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37"/>
      <c r="AD46" s="12"/>
      <c r="AE46" s="12"/>
      <c r="AF46" s="12"/>
      <c r="AG46" s="12"/>
      <c r="AH46" s="12"/>
      <c r="AI46" s="12"/>
      <c r="AJ46" s="12"/>
      <c r="AK46" s="12"/>
      <c r="AL46" s="12"/>
      <c r="AM46" s="12"/>
    </row>
    <row r="47" spans="1:39" ht="12" customHeight="1">
      <c r="A47" s="16">
        <v>45</v>
      </c>
      <c r="B47" s="40" t="s">
        <v>135</v>
      </c>
      <c r="C47" s="12">
        <v>73280354</v>
      </c>
      <c r="D47" s="36">
        <v>36697</v>
      </c>
      <c r="E47" s="36">
        <v>41918</v>
      </c>
      <c r="F47" s="36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37"/>
      <c r="AD47" s="12"/>
      <c r="AE47" s="12"/>
      <c r="AF47" s="12"/>
      <c r="AG47" s="12"/>
      <c r="AH47" s="12"/>
      <c r="AI47" s="12"/>
      <c r="AJ47" s="12"/>
      <c r="AK47" s="12"/>
      <c r="AL47" s="12"/>
      <c r="AM47" s="12"/>
    </row>
    <row r="48" spans="1:39" ht="12" customHeight="1">
      <c r="A48" s="9">
        <v>46</v>
      </c>
      <c r="B48" s="38" t="s">
        <v>136</v>
      </c>
      <c r="C48" s="12">
        <v>73949615</v>
      </c>
      <c r="D48" s="36">
        <v>39220</v>
      </c>
      <c r="E48" s="36">
        <v>42058</v>
      </c>
      <c r="F48" s="36" t="s">
        <v>137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37"/>
      <c r="AD48" s="12"/>
      <c r="AE48" s="12"/>
      <c r="AF48" s="12"/>
      <c r="AG48" s="12"/>
      <c r="AH48" s="12"/>
      <c r="AI48" s="12"/>
      <c r="AJ48" s="12"/>
      <c r="AK48" s="12"/>
      <c r="AL48" s="12"/>
      <c r="AM48" s="12"/>
    </row>
  </sheetData>
  <autoFilter ref="A1:AM48">
    <filterColumn colId="29" showButton="0"/>
    <filterColumn colId="31" showButton="0"/>
    <filterColumn colId="33" showButton="0"/>
    <filterColumn colId="34" showButton="0"/>
    <filterColumn colId="36" showButton="0"/>
    <filterColumn colId="37" showButton="0"/>
  </autoFilter>
  <sortState ref="A3:AL44">
    <sortCondition ref="B3:B44"/>
  </sortState>
  <mergeCells count="28">
    <mergeCell ref="M1:M2"/>
    <mergeCell ref="N1:N2"/>
    <mergeCell ref="K1:K2"/>
    <mergeCell ref="A1:A2"/>
    <mergeCell ref="F1:F2"/>
    <mergeCell ref="H1:H2"/>
    <mergeCell ref="I1:I2"/>
    <mergeCell ref="G1:G2"/>
    <mergeCell ref="L1:L2"/>
    <mergeCell ref="B1:B2"/>
    <mergeCell ref="C1:C2"/>
    <mergeCell ref="D1:D2"/>
    <mergeCell ref="E1:E2"/>
    <mergeCell ref="J1:J2"/>
    <mergeCell ref="AF1:AG1"/>
    <mergeCell ref="AH1:AJ1"/>
    <mergeCell ref="AK1:AM1"/>
    <mergeCell ref="O1:O2"/>
    <mergeCell ref="U1:U2"/>
    <mergeCell ref="V1:V2"/>
    <mergeCell ref="W1:W2"/>
    <mergeCell ref="X1:X2"/>
    <mergeCell ref="AD1:AE1"/>
    <mergeCell ref="P1:P2"/>
    <mergeCell ref="Q1:Q2"/>
    <mergeCell ref="R1:R2"/>
    <mergeCell ref="S1:S2"/>
    <mergeCell ref="T1:T2"/>
  </mergeCells>
  <phoneticPr fontId="2" type="noConversion"/>
  <conditionalFormatting sqref="C1">
    <cfRule type="duplicateValues" dxfId="1" priority="2"/>
  </conditionalFormatting>
  <conditionalFormatting sqref="C19:C27 C3:C17 C29:C48">
    <cfRule type="duplicateValues" dxfId="0" priority="137"/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기록없는것 제외한 최종(이름순)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SNUH</dc:creator>
  <cp:lastModifiedBy>SUNMIN YUN</cp:lastModifiedBy>
  <cp:lastPrinted>2014-11-07T01:21:48Z</cp:lastPrinted>
  <dcterms:created xsi:type="dcterms:W3CDTF">2014-11-06T07:12:39Z</dcterms:created>
  <dcterms:modified xsi:type="dcterms:W3CDTF">2017-09-12T04:49:35Z</dcterms:modified>
</cp:coreProperties>
</file>